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Google Drive\Techno Group\TechnoCredit\კროს კრედიტი (მისო)\ანგარიშგებები\2021\12 Dec\"/>
    </mc:Choice>
  </mc:AlternateContent>
  <xr:revisionPtr revIDLastSave="0" documentId="13_ncr:1_{B17090C5-35A2-4406-9693-4A582E18AF98}" xr6:coauthVersionLast="37" xr6:coauthVersionMax="47" xr10:uidLastSave="{00000000-0000-0000-0000-000000000000}"/>
  <bookViews>
    <workbookView xWindow="0" yWindow="0" windowWidth="23040" windowHeight="9060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2" i="8"/>
  <c r="E13" i="8"/>
  <c r="E14" i="8"/>
  <c r="E15" i="8"/>
  <c r="E16" i="8"/>
  <c r="E17" i="8"/>
  <c r="E29" i="8" l="1"/>
  <c r="E30" i="8"/>
  <c r="E31" i="8"/>
  <c r="E32" i="8"/>
  <c r="E33" i="8"/>
  <c r="E28" i="8"/>
  <c r="E21" i="8"/>
  <c r="E22" i="8"/>
  <c r="E23" i="8"/>
  <c r="E24" i="8"/>
  <c r="E25" i="8"/>
  <c r="E20" i="8"/>
  <c r="E10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C24" i="9"/>
  <c r="E20" i="9"/>
  <c r="E19" i="9"/>
  <c r="E18" i="9"/>
  <c r="E17" i="9"/>
  <c r="D16" i="9"/>
  <c r="D24" i="9" s="1"/>
  <c r="C16" i="9"/>
  <c r="E15" i="9"/>
  <c r="E14" i="9"/>
  <c r="E13" i="9"/>
  <c r="E12" i="9"/>
  <c r="E11" i="9"/>
  <c r="E10" i="9"/>
  <c r="E9" i="9"/>
  <c r="E8" i="9"/>
  <c r="E7" i="9"/>
  <c r="D34" i="9" l="1"/>
  <c r="E33" i="9"/>
  <c r="E16" i="9"/>
  <c r="D54" i="9"/>
  <c r="D56" i="9" s="1"/>
  <c r="D63" i="9" s="1"/>
  <c r="D65" i="9" s="1"/>
  <c r="D67" i="9" s="1"/>
  <c r="E53" i="9"/>
  <c r="C54" i="9"/>
  <c r="E45" i="9"/>
  <c r="E24" i="9"/>
  <c r="C34" i="9"/>
  <c r="E21" i="9"/>
  <c r="E36" i="9"/>
  <c r="E47" i="9"/>
  <c r="E54" i="9" l="1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<sst xmlns="http://schemas.openxmlformats.org/spreadsheetml/2006/main" count="130" uniqueCount="115">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</sst>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44561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6" t="s">
        <v>97</v>
      </c>
      <c r="B4" s="187"/>
      <c r="C4" s="188"/>
    </row>
    <row r="5" spans="1:3" ht="12" customHeight="1" x14ac:dyDescent="0.3">
      <c r="A5" s="107">
        <v>1</v>
      </c>
      <c r="B5" s="192" t="s">
        <v>110</v>
      </c>
      <c r="C5" s="193"/>
    </row>
    <row r="6" spans="1:3" ht="12" customHeight="1" x14ac:dyDescent="0.3">
      <c r="A6" s="107">
        <v>2</v>
      </c>
      <c r="B6" s="192" t="s">
        <v>109</v>
      </c>
      <c r="C6" s="193"/>
    </row>
    <row r="7" spans="1:3" ht="12" customHeight="1" x14ac:dyDescent="0.3">
      <c r="A7" s="107">
        <v>3</v>
      </c>
      <c r="B7" s="192" t="s">
        <v>114</v>
      </c>
      <c r="C7" s="193"/>
    </row>
    <row r="8" spans="1:3" ht="12" customHeight="1" x14ac:dyDescent="0.3">
      <c r="A8" s="107">
        <v>4</v>
      </c>
      <c r="B8" s="192"/>
      <c r="C8" s="193"/>
    </row>
    <row r="9" spans="1:3" ht="12" customHeight="1" x14ac:dyDescent="0.3">
      <c r="A9" s="107">
        <v>5</v>
      </c>
      <c r="B9" s="192"/>
      <c r="C9" s="193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89" t="s">
        <v>98</v>
      </c>
      <c r="B11" s="190"/>
      <c r="C11" s="191"/>
    </row>
    <row r="12" spans="1:3" ht="12" customHeight="1" x14ac:dyDescent="0.3">
      <c r="A12" s="107">
        <v>1</v>
      </c>
      <c r="B12" s="192" t="s">
        <v>111</v>
      </c>
      <c r="C12" s="193"/>
    </row>
    <row r="13" spans="1:3" ht="12" customHeight="1" x14ac:dyDescent="0.3">
      <c r="A13" s="107">
        <v>2</v>
      </c>
      <c r="B13" s="192"/>
      <c r="C13" s="193"/>
    </row>
    <row r="14" spans="1:3" ht="12" customHeight="1" x14ac:dyDescent="0.3">
      <c r="A14" s="107">
        <v>3</v>
      </c>
      <c r="B14" s="192"/>
      <c r="C14" s="193"/>
    </row>
    <row r="15" spans="1:3" ht="12" customHeight="1" x14ac:dyDescent="0.3">
      <c r="A15" s="107">
        <v>4</v>
      </c>
      <c r="B15" s="192"/>
      <c r="C15" s="193"/>
    </row>
    <row r="16" spans="1:3" ht="12" customHeight="1" x14ac:dyDescent="0.3">
      <c r="A16" s="107">
        <v>5</v>
      </c>
      <c r="B16" s="192"/>
      <c r="C16" s="193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95" t="s">
        <v>101</v>
      </c>
      <c r="B18" s="196"/>
      <c r="C18" s="197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95" t="s">
        <v>100</v>
      </c>
      <c r="B31" s="196"/>
      <c r="C31" s="196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113</v>
      </c>
      <c r="C33" s="181">
        <v>0.2</v>
      </c>
    </row>
    <row r="34" spans="1:3" ht="12" customHeight="1" x14ac:dyDescent="0.3">
      <c r="A34" s="107">
        <v>2</v>
      </c>
      <c r="B34" s="109" t="s">
        <v>111</v>
      </c>
      <c r="C34" s="181">
        <v>0.2</v>
      </c>
    </row>
    <row r="35" spans="1:3" ht="12" customHeight="1" x14ac:dyDescent="0.3">
      <c r="A35" s="107">
        <v>3</v>
      </c>
      <c r="B35" s="109" t="s">
        <v>110</v>
      </c>
      <c r="C35" s="181">
        <v>0.6</v>
      </c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94" t="s">
        <v>104</v>
      </c>
      <c r="C44" s="194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44561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41693</v>
      </c>
      <c r="D7" s="123">
        <v>11284</v>
      </c>
      <c r="E7" s="129">
        <f>C7+D7</f>
        <v>52977</v>
      </c>
      <c r="F7" s="15"/>
    </row>
    <row r="8" spans="1:6" ht="12" customHeight="1" x14ac:dyDescent="0.2">
      <c r="A8" s="16">
        <v>2</v>
      </c>
      <c r="B8" s="17" t="s">
        <v>10</v>
      </c>
      <c r="C8" s="124">
        <v>307670</v>
      </c>
      <c r="D8" s="124">
        <v>87787</v>
      </c>
      <c r="E8" s="129">
        <f t="shared" ref="E8:E18" si="0">C8+D8</f>
        <v>395457</v>
      </c>
      <c r="F8" s="15"/>
    </row>
    <row r="9" spans="1:6" ht="12" customHeight="1" x14ac:dyDescent="0.2">
      <c r="A9" s="16">
        <v>3</v>
      </c>
      <c r="B9" s="88" t="s">
        <v>11</v>
      </c>
      <c r="C9" s="133">
        <v>3760744</v>
      </c>
      <c r="D9" s="133">
        <v>0</v>
      </c>
      <c r="E9" s="129">
        <f t="shared" si="0"/>
        <v>3760744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-108110</v>
      </c>
      <c r="D10" s="134">
        <v>0</v>
      </c>
      <c r="E10" s="135">
        <f t="shared" si="0"/>
        <v>-108110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3652634</v>
      </c>
      <c r="D11" s="124">
        <f>D9+D10</f>
        <v>0</v>
      </c>
      <c r="E11" s="130">
        <f t="shared" si="0"/>
        <v>3652634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57631</v>
      </c>
      <c r="D13" s="124">
        <v>0</v>
      </c>
      <c r="E13" s="130">
        <f t="shared" si="0"/>
        <v>57631</v>
      </c>
    </row>
    <row r="14" spans="1:6" ht="12" customHeight="1" x14ac:dyDescent="0.2">
      <c r="A14" s="16">
        <v>6</v>
      </c>
      <c r="B14" s="17" t="s">
        <v>16</v>
      </c>
      <c r="C14" s="124">
        <v>85037</v>
      </c>
      <c r="D14" s="178"/>
      <c r="E14" s="130">
        <f t="shared" si="0"/>
        <v>85037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207333</v>
      </c>
      <c r="D16" s="178"/>
      <c r="E16" s="130">
        <f t="shared" si="0"/>
        <v>207333</v>
      </c>
    </row>
    <row r="17" spans="1:6" ht="12" customHeight="1" x14ac:dyDescent="0.2">
      <c r="A17" s="16">
        <v>9</v>
      </c>
      <c r="B17" s="17" t="s">
        <v>19</v>
      </c>
      <c r="C17" s="124">
        <v>23408</v>
      </c>
      <c r="D17" s="124">
        <v>0</v>
      </c>
      <c r="E17" s="130">
        <f t="shared" si="0"/>
        <v>23408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4375406</v>
      </c>
      <c r="D18" s="125">
        <f>SUM(D7:D8,D11:D17)</f>
        <v>99071</v>
      </c>
      <c r="E18" s="131">
        <f t="shared" si="0"/>
        <v>4474477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1058727</v>
      </c>
      <c r="D20" s="123">
        <v>0</v>
      </c>
      <c r="E20" s="129">
        <f>C20+D20</f>
        <v>1058727</v>
      </c>
    </row>
    <row r="21" spans="1:6" ht="12" customHeight="1" x14ac:dyDescent="0.2">
      <c r="A21" s="16">
        <v>12</v>
      </c>
      <c r="B21" s="17" t="s">
        <v>23</v>
      </c>
      <c r="C21" s="124">
        <v>720000</v>
      </c>
      <c r="D21" s="124">
        <v>0</v>
      </c>
      <c r="E21" s="130">
        <f t="shared" ref="E21:E26" si="1">C21+D21</f>
        <v>720000</v>
      </c>
    </row>
    <row r="22" spans="1:6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6" ht="12" customHeight="1" x14ac:dyDescent="0.2">
      <c r="A23" s="13">
        <v>14</v>
      </c>
      <c r="B23" s="17" t="s">
        <v>25</v>
      </c>
      <c r="C23" s="124">
        <v>-2531</v>
      </c>
      <c r="D23" s="124">
        <v>0</v>
      </c>
      <c r="E23" s="130">
        <f t="shared" si="1"/>
        <v>-2531</v>
      </c>
    </row>
    <row r="24" spans="1:6" ht="12" customHeight="1" x14ac:dyDescent="0.2">
      <c r="A24" s="16">
        <v>15</v>
      </c>
      <c r="B24" s="17" t="s">
        <v>26</v>
      </c>
      <c r="C24" s="124">
        <v>174583</v>
      </c>
      <c r="D24" s="124">
        <v>29548</v>
      </c>
      <c r="E24" s="130">
        <f t="shared" si="1"/>
        <v>204131</v>
      </c>
    </row>
    <row r="25" spans="1:6" ht="12" customHeight="1" x14ac:dyDescent="0.2">
      <c r="A25" s="16">
        <v>16</v>
      </c>
      <c r="B25" s="17" t="s">
        <v>105</v>
      </c>
      <c r="C25" s="184">
        <v>2000000</v>
      </c>
      <c r="D25" s="124">
        <v>0</v>
      </c>
      <c r="E25" s="130">
        <f t="shared" si="1"/>
        <v>2000000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3950779</v>
      </c>
      <c r="D26" s="125">
        <f>SUM(D20:D25)</f>
        <v>29548</v>
      </c>
      <c r="E26" s="131">
        <f t="shared" si="1"/>
        <v>3980327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-505850</v>
      </c>
      <c r="D32" s="178"/>
      <c r="E32" s="130">
        <f t="shared" si="2"/>
        <v>-505850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494150</v>
      </c>
      <c r="D34" s="178"/>
      <c r="E34" s="131">
        <f t="shared" si="2"/>
        <v>494150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4444929</v>
      </c>
      <c r="D35" s="126">
        <f>D26</f>
        <v>29548</v>
      </c>
      <c r="E35" s="132">
        <f>C35+D35</f>
        <v>4474477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44561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1176763.5900000001</v>
      </c>
      <c r="D8" s="137">
        <f>SUM(D9:D15)</f>
        <v>0</v>
      </c>
      <c r="E8" s="168">
        <f t="shared" si="0"/>
        <v>1176763.5900000001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1176763.5900000001</v>
      </c>
      <c r="D13" s="42">
        <v>0</v>
      </c>
      <c r="E13" s="169">
        <f t="shared" si="0"/>
        <v>1176763.5900000001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307341.34000000003</v>
      </c>
      <c r="D21" s="42">
        <v>5.97</v>
      </c>
      <c r="E21" s="168">
        <f t="shared" si="0"/>
        <v>307347.31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1484104.9300000002</v>
      </c>
      <c r="D24" s="140">
        <f>SUM(D7:D8,D21:D23,D16)</f>
        <v>5.97</v>
      </c>
      <c r="E24" s="141">
        <f t="shared" si="0"/>
        <v>1484110.9000000001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50751</v>
      </c>
      <c r="D26" s="50">
        <v>0</v>
      </c>
      <c r="E26" s="167">
        <f t="shared" ref="E26:E34" si="1">C26+D26</f>
        <v>50751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275424</v>
      </c>
      <c r="D28" s="53">
        <v>0</v>
      </c>
      <c r="E28" s="168">
        <f t="shared" si="1"/>
        <v>275424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355266</v>
      </c>
      <c r="D31" s="53">
        <v>0</v>
      </c>
      <c r="E31" s="168">
        <f t="shared" si="1"/>
        <v>355266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681441</v>
      </c>
      <c r="D33" s="143">
        <f>SUM(D26:D32)</f>
        <v>0</v>
      </c>
      <c r="E33" s="144">
        <f t="shared" si="1"/>
        <v>681441</v>
      </c>
    </row>
    <row r="34" spans="1:5" ht="10.8" thickBot="1" x14ac:dyDescent="0.25">
      <c r="A34" s="100">
        <v>16</v>
      </c>
      <c r="B34" s="145" t="s">
        <v>66</v>
      </c>
      <c r="C34" s="140">
        <f>C24-C33</f>
        <v>802663.93000000017</v>
      </c>
      <c r="D34" s="146">
        <f>D24-D33</f>
        <v>5.97</v>
      </c>
      <c r="E34" s="141">
        <f t="shared" si="1"/>
        <v>802669.90000000014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131947</v>
      </c>
      <c r="D36" s="148">
        <f>D37-D38</f>
        <v>0</v>
      </c>
      <c r="E36" s="167">
        <f t="shared" ref="E36:E45" si="2">C36+D36</f>
        <v>131947</v>
      </c>
    </row>
    <row r="37" spans="1:5" ht="20.399999999999999" x14ac:dyDescent="0.2">
      <c r="A37" s="89">
        <v>17.100000000000001</v>
      </c>
      <c r="B37" s="58" t="s">
        <v>69</v>
      </c>
      <c r="C37" s="41">
        <v>262881</v>
      </c>
      <c r="D37" s="42">
        <v>0</v>
      </c>
      <c r="E37" s="169">
        <f t="shared" si="2"/>
        <v>262881</v>
      </c>
    </row>
    <row r="38" spans="1:5" ht="20.399999999999999" x14ac:dyDescent="0.2">
      <c r="A38" s="89">
        <v>17.2</v>
      </c>
      <c r="B38" s="58" t="s">
        <v>70</v>
      </c>
      <c r="C38" s="41">
        <v>130934</v>
      </c>
      <c r="D38" s="42">
        <v>0</v>
      </c>
      <c r="E38" s="169">
        <f t="shared" si="2"/>
        <v>130934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54518</v>
      </c>
      <c r="D41" s="53">
        <v>0</v>
      </c>
      <c r="E41" s="168">
        <f t="shared" si="2"/>
        <v>54518</v>
      </c>
    </row>
    <row r="42" spans="1:5" x14ac:dyDescent="0.2">
      <c r="A42" s="89">
        <v>21</v>
      </c>
      <c r="B42" s="45" t="s">
        <v>74</v>
      </c>
      <c r="C42" s="52">
        <v>-5771</v>
      </c>
      <c r="D42" s="53">
        <v>0</v>
      </c>
      <c r="E42" s="168">
        <f t="shared" si="2"/>
        <v>-5771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138924</v>
      </c>
      <c r="D44" s="97">
        <v>0</v>
      </c>
      <c r="E44" s="170">
        <f t="shared" si="2"/>
        <v>138924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319618</v>
      </c>
      <c r="D45" s="146">
        <f>SUM(D36,D39:D44)</f>
        <v>0</v>
      </c>
      <c r="E45" s="141">
        <f t="shared" si="2"/>
        <v>319618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200304</v>
      </c>
      <c r="D47" s="53">
        <v>0</v>
      </c>
      <c r="E47" s="171">
        <f t="shared" ref="E47:E54" si="3">C47+D47</f>
        <v>200304</v>
      </c>
    </row>
    <row r="48" spans="1:5" x14ac:dyDescent="0.2">
      <c r="A48" s="89">
        <v>26</v>
      </c>
      <c r="B48" s="45" t="s">
        <v>80</v>
      </c>
      <c r="C48" s="52">
        <v>767872</v>
      </c>
      <c r="D48" s="53">
        <v>0</v>
      </c>
      <c r="E48" s="172">
        <f t="shared" si="3"/>
        <v>767872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161060</v>
      </c>
      <c r="D50" s="53">
        <v>0</v>
      </c>
      <c r="E50" s="172">
        <f t="shared" si="3"/>
        <v>161060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344667</v>
      </c>
      <c r="D52" s="53">
        <v>0</v>
      </c>
      <c r="E52" s="172">
        <f t="shared" si="3"/>
        <v>344667</v>
      </c>
    </row>
    <row r="53" spans="1:5" x14ac:dyDescent="0.2">
      <c r="A53" s="90">
        <v>31</v>
      </c>
      <c r="B53" s="59" t="s">
        <v>85</v>
      </c>
      <c r="C53" s="149">
        <f>SUM(C47:C52)</f>
        <v>1473903</v>
      </c>
      <c r="D53" s="150">
        <f>SUM(D47:D52)</f>
        <v>0</v>
      </c>
      <c r="E53" s="173">
        <f t="shared" si="3"/>
        <v>1473903</v>
      </c>
    </row>
    <row r="54" spans="1:5" ht="10.8" thickBot="1" x14ac:dyDescent="0.25">
      <c r="A54" s="95">
        <v>32</v>
      </c>
      <c r="B54" s="151" t="s">
        <v>86</v>
      </c>
      <c r="C54" s="152">
        <f>C45-C53</f>
        <v>-1154285</v>
      </c>
      <c r="D54" s="153">
        <f>D45-D53</f>
        <v>0</v>
      </c>
      <c r="E54" s="154">
        <f t="shared" si="3"/>
        <v>-1154285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-351621.06999999983</v>
      </c>
      <c r="D56" s="158">
        <f>D34+D54</f>
        <v>5.97</v>
      </c>
      <c r="E56" s="159">
        <f>C56+D56</f>
        <v>-351615.09999999986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-12951</v>
      </c>
      <c r="D58" s="65"/>
      <c r="E58" s="171">
        <f>C58</f>
        <v>-12951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-12951</v>
      </c>
      <c r="D61" s="70"/>
      <c r="E61" s="160">
        <f>C61</f>
        <v>-12951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-338670.06999999983</v>
      </c>
      <c r="D63" s="158">
        <f>D56</f>
        <v>5.97</v>
      </c>
      <c r="E63" s="159">
        <f>C63+D63</f>
        <v>-338664.09999999986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-338670.06999999983</v>
      </c>
      <c r="D65" s="158">
        <f>D63</f>
        <v>5.97</v>
      </c>
      <c r="E65" s="159">
        <f>C65+D65</f>
        <v>-338664.09999999986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-338670.06999999983</v>
      </c>
      <c r="D67" s="165">
        <f>D65</f>
        <v>5.97</v>
      </c>
      <c r="E67" s="161">
        <f>C67+D67</f>
        <v>-338664.09999999986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2022-01-14T23:19:24Z</dcterms:modified>
</cp:coreProperties>
</file>