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.getsadze\Google Drive\TechnoCredit\კროს კრედიტი (მისო)\ანგარიშგებები\2019\12 Dec\"/>
    </mc:Choice>
  </mc:AlternateContent>
  <xr:revisionPtr revIDLastSave="0" documentId="13_ncr:1_{E74D63D4-072D-4E3C-BE30-A0BF2ACB97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9" l="1"/>
  <c r="C8" i="9"/>
  <c r="C26" i="8" l="1"/>
  <c r="C11" i="8"/>
  <c r="D11" i="8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E44" i="9"/>
  <c r="E43" i="9"/>
  <c r="E42" i="9"/>
  <c r="E41" i="9"/>
  <c r="E40" i="9"/>
  <c r="E39" i="9"/>
  <c r="E38" i="9"/>
  <c r="E37" i="9"/>
  <c r="D36" i="9"/>
  <c r="D45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8" i="9"/>
  <c r="D24" i="9"/>
  <c r="E7" i="9"/>
  <c r="E29" i="8"/>
  <c r="E30" i="8"/>
  <c r="E31" i="8"/>
  <c r="E32" i="8"/>
  <c r="E33" i="8"/>
  <c r="E28" i="8"/>
  <c r="E21" i="8"/>
  <c r="E22" i="8"/>
  <c r="E23" i="8"/>
  <c r="E24" i="8"/>
  <c r="E25" i="8"/>
  <c r="E20" i="8"/>
  <c r="D54" i="9" l="1"/>
  <c r="D34" i="9"/>
  <c r="E33" i="9"/>
  <c r="E16" i="9"/>
  <c r="E53" i="9"/>
  <c r="C54" i="9"/>
  <c r="E45" i="9"/>
  <c r="E24" i="9"/>
  <c r="C34" i="9"/>
  <c r="E21" i="9"/>
  <c r="E36" i="9"/>
  <c r="E47" i="9"/>
  <c r="E54" i="9" l="1"/>
  <c r="D56" i="9"/>
  <c r="D63" i="9" s="1"/>
  <c r="D65" i="9" s="1"/>
  <c r="D67" i="9" s="1"/>
  <c r="E34" i="9"/>
  <c r="C56" i="9"/>
  <c r="E56" i="9" l="1"/>
  <c r="C63" i="9"/>
  <c r="E63" i="9" l="1"/>
  <c r="C65" i="9"/>
  <c r="E65" i="9" l="1"/>
  <c r="C67" i="9"/>
  <c r="E67" i="9" s="1"/>
  <c r="E12" i="8" l="1"/>
  <c r="E13" i="8"/>
  <c r="E14" i="8"/>
  <c r="E15" i="8"/>
  <c r="E16" i="8"/>
  <c r="E17" i="8"/>
  <c r="E8" i="8"/>
  <c r="E9" i="8"/>
  <c r="E10" i="8"/>
  <c r="E7" i="8"/>
  <c r="B2" i="8" l="1"/>
  <c r="B1" i="8"/>
  <c r="B2" i="9"/>
  <c r="B1" i="9"/>
  <c r="C34" i="8"/>
  <c r="E34" i="8" s="1"/>
  <c r="D26" i="8"/>
  <c r="D35" i="8" l="1"/>
  <c r="E26" i="8"/>
  <c r="C18" i="8"/>
  <c r="E11" i="8"/>
  <c r="D18" i="8"/>
  <c r="C35" i="8"/>
  <c r="E35" i="8" s="1"/>
  <c r="E18" i="8" l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<sst xmlns="http://schemas.openxmlformats.org/spreadsheetml/2006/main" count="129" uniqueCount="115">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</sst>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43830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3" t="s">
        <v>97</v>
      </c>
      <c r="B4" s="184"/>
      <c r="C4" s="185"/>
    </row>
    <row r="5" spans="1:3" ht="12" customHeight="1" x14ac:dyDescent="0.3">
      <c r="A5" s="107">
        <v>1</v>
      </c>
      <c r="B5" s="189" t="s">
        <v>110</v>
      </c>
      <c r="C5" s="190"/>
    </row>
    <row r="6" spans="1:3" ht="12" customHeight="1" x14ac:dyDescent="0.3">
      <c r="A6" s="107">
        <v>2</v>
      </c>
      <c r="B6" s="189" t="s">
        <v>109</v>
      </c>
      <c r="C6" s="190"/>
    </row>
    <row r="7" spans="1:3" ht="12" customHeight="1" x14ac:dyDescent="0.3">
      <c r="A7" s="107">
        <v>3</v>
      </c>
      <c r="B7" s="189" t="s">
        <v>114</v>
      </c>
      <c r="C7" s="190"/>
    </row>
    <row r="8" spans="1:3" ht="12" customHeight="1" x14ac:dyDescent="0.3">
      <c r="A8" s="107">
        <v>4</v>
      </c>
      <c r="B8" s="189"/>
      <c r="C8" s="190"/>
    </row>
    <row r="9" spans="1:3" ht="12" customHeight="1" x14ac:dyDescent="0.3">
      <c r="A9" s="107">
        <v>5</v>
      </c>
      <c r="B9" s="189"/>
      <c r="C9" s="190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6" t="s">
        <v>98</v>
      </c>
      <c r="B11" s="187"/>
      <c r="C11" s="188"/>
    </row>
    <row r="12" spans="1:3" ht="12" customHeight="1" x14ac:dyDescent="0.3">
      <c r="A12" s="107">
        <v>1</v>
      </c>
      <c r="B12" s="189" t="s">
        <v>111</v>
      </c>
      <c r="C12" s="190"/>
    </row>
    <row r="13" spans="1:3" ht="12" customHeight="1" x14ac:dyDescent="0.3">
      <c r="A13" s="107">
        <v>2</v>
      </c>
      <c r="B13" s="189"/>
      <c r="C13" s="190"/>
    </row>
    <row r="14" spans="1:3" ht="12" customHeight="1" x14ac:dyDescent="0.3">
      <c r="A14" s="107">
        <v>3</v>
      </c>
      <c r="B14" s="189"/>
      <c r="C14" s="190"/>
    </row>
    <row r="15" spans="1:3" ht="12" customHeight="1" x14ac:dyDescent="0.3">
      <c r="A15" s="107">
        <v>4</v>
      </c>
      <c r="B15" s="189"/>
      <c r="C15" s="190"/>
    </row>
    <row r="16" spans="1:3" ht="12" customHeight="1" x14ac:dyDescent="0.3">
      <c r="A16" s="107">
        <v>5</v>
      </c>
      <c r="B16" s="189"/>
      <c r="C16" s="190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2" t="s">
        <v>101</v>
      </c>
      <c r="B18" s="193"/>
      <c r="C18" s="194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2" t="s">
        <v>100</v>
      </c>
      <c r="B31" s="193"/>
      <c r="C31" s="193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1"/>
      <c r="C44" s="191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="90" zoomScaleNormal="100" zoomScaleSheetLayoutView="9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43830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16446.43</v>
      </c>
      <c r="D7" s="123">
        <v>0</v>
      </c>
      <c r="E7" s="129">
        <f>C7+D7</f>
        <v>16446.43</v>
      </c>
      <c r="F7" s="15"/>
    </row>
    <row r="8" spans="1:6" ht="12" customHeight="1" x14ac:dyDescent="0.2">
      <c r="A8" s="16">
        <v>2</v>
      </c>
      <c r="B8" s="17" t="s">
        <v>10</v>
      </c>
      <c r="C8" s="124">
        <v>81241.929999999993</v>
      </c>
      <c r="D8" s="124">
        <v>0</v>
      </c>
      <c r="E8" s="130">
        <f t="shared" ref="E8:E34" si="0">C8+D8</f>
        <v>81241.929999999993</v>
      </c>
      <c r="F8" s="15"/>
    </row>
    <row r="9" spans="1:6" ht="12" customHeight="1" x14ac:dyDescent="0.2">
      <c r="A9" s="16">
        <v>3</v>
      </c>
      <c r="B9" s="88" t="s">
        <v>11</v>
      </c>
      <c r="C9" s="133">
        <v>2977024.9099999997</v>
      </c>
      <c r="D9" s="133">
        <v>0</v>
      </c>
      <c r="E9" s="130">
        <f t="shared" si="0"/>
        <v>2977024.9099999997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-149401.54</v>
      </c>
      <c r="D10" s="134">
        <v>0</v>
      </c>
      <c r="E10" s="135">
        <f t="shared" si="0"/>
        <v>-149401.54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2827623.3699999996</v>
      </c>
      <c r="D11" s="124">
        <f>D9+D10</f>
        <v>0</v>
      </c>
      <c r="E11" s="130">
        <f t="shared" si="0"/>
        <v>2827623.3699999996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49357.22</v>
      </c>
      <c r="D13" s="124">
        <v>0</v>
      </c>
      <c r="E13" s="130">
        <f t="shared" si="0"/>
        <v>49357.22</v>
      </c>
    </row>
    <row r="14" spans="1:6" ht="12" customHeight="1" x14ac:dyDescent="0.2">
      <c r="A14" s="16">
        <v>6</v>
      </c>
      <c r="B14" s="17" t="s">
        <v>16</v>
      </c>
      <c r="C14" s="124">
        <v>12500</v>
      </c>
      <c r="D14" s="178"/>
      <c r="E14" s="130">
        <f t="shared" si="0"/>
        <v>12500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4">
        <v>38002.32</v>
      </c>
      <c r="D16" s="178"/>
      <c r="E16" s="130">
        <f t="shared" si="0"/>
        <v>38002.32</v>
      </c>
    </row>
    <row r="17" spans="1:5" ht="12" customHeight="1" x14ac:dyDescent="0.2">
      <c r="A17" s="16">
        <v>9</v>
      </c>
      <c r="B17" s="17" t="s">
        <v>19</v>
      </c>
      <c r="C17" s="124">
        <v>277438.34999999998</v>
      </c>
      <c r="D17" s="124">
        <v>0</v>
      </c>
      <c r="E17" s="130">
        <f t="shared" si="0"/>
        <v>277438.34999999998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3302609.6199999996</v>
      </c>
      <c r="D18" s="125">
        <f>SUM(D7:D8,D11:D17)</f>
        <v>0</v>
      </c>
      <c r="E18" s="131">
        <f t="shared" si="0"/>
        <v>3302609.6199999996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350000</v>
      </c>
      <c r="D20" s="123">
        <v>0</v>
      </c>
      <c r="E20" s="129">
        <f t="shared" si="0"/>
        <v>350000</v>
      </c>
    </row>
    <row r="21" spans="1:5" ht="12" customHeight="1" x14ac:dyDescent="0.2">
      <c r="A21" s="16">
        <v>12</v>
      </c>
      <c r="B21" s="17" t="s">
        <v>23</v>
      </c>
      <c r="C21" s="124">
        <v>1E-3</v>
      </c>
      <c r="D21" s="124">
        <v>0</v>
      </c>
      <c r="E21" s="130">
        <f t="shared" si="0"/>
        <v>1E-3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0"/>
        <v>0</v>
      </c>
    </row>
    <row r="23" spans="1:5" ht="12" customHeight="1" x14ac:dyDescent="0.2">
      <c r="A23" s="13">
        <v>14</v>
      </c>
      <c r="B23" s="17" t="s">
        <v>25</v>
      </c>
      <c r="C23" s="124">
        <v>4044.44</v>
      </c>
      <c r="D23" s="124">
        <v>0</v>
      </c>
      <c r="E23" s="130">
        <f t="shared" si="0"/>
        <v>4044.44</v>
      </c>
    </row>
    <row r="24" spans="1:5" ht="12" customHeight="1" x14ac:dyDescent="0.2">
      <c r="A24" s="16">
        <v>15</v>
      </c>
      <c r="B24" s="17" t="s">
        <v>26</v>
      </c>
      <c r="C24" s="124">
        <v>31445.659999999996</v>
      </c>
      <c r="D24" s="124">
        <v>73.699898100143599</v>
      </c>
      <c r="E24" s="130">
        <f t="shared" si="0"/>
        <v>31519.359898100141</v>
      </c>
    </row>
    <row r="25" spans="1:5" ht="12" customHeight="1" x14ac:dyDescent="0.2">
      <c r="A25" s="16">
        <v>16</v>
      </c>
      <c r="B25" s="17" t="s">
        <v>105</v>
      </c>
      <c r="C25" s="124">
        <v>1750000</v>
      </c>
      <c r="D25" s="124">
        <v>0</v>
      </c>
      <c r="E25" s="130">
        <f t="shared" si="0"/>
        <v>1750000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2135490.1009999998</v>
      </c>
      <c r="D26" s="125">
        <f>SUM(D20:D25)</f>
        <v>73.699898100143599</v>
      </c>
      <c r="E26" s="131">
        <f t="shared" si="0"/>
        <v>2135563.8008980998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 t="shared" si="0"/>
        <v>1000000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si="0"/>
        <v>0</v>
      </c>
    </row>
    <row r="30" spans="1:5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0"/>
        <v>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0"/>
        <v>0</v>
      </c>
    </row>
    <row r="32" spans="1:5" ht="12" customHeight="1" x14ac:dyDescent="0.2">
      <c r="A32" s="16">
        <v>22</v>
      </c>
      <c r="B32" s="20" t="s">
        <v>32</v>
      </c>
      <c r="C32" s="124">
        <v>167045.82010189965</v>
      </c>
      <c r="D32" s="178"/>
      <c r="E32" s="130">
        <f t="shared" si="0"/>
        <v>167045.82010189965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0"/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1167045.8201018996</v>
      </c>
      <c r="D34" s="178"/>
      <c r="E34" s="131">
        <f t="shared" si="0"/>
        <v>1167045.8201018996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3302535.9211018994</v>
      </c>
      <c r="D35" s="126">
        <f>D26</f>
        <v>73.699898100143599</v>
      </c>
      <c r="E35" s="132">
        <f>C35+D35</f>
        <v>3302609.6209999993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43830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773129.51</v>
      </c>
      <c r="D8" s="137">
        <f>SUM(D9:D15)</f>
        <v>6077.86</v>
      </c>
      <c r="E8" s="168">
        <f t="shared" si="0"/>
        <v>779207.37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773129.51</v>
      </c>
      <c r="D13" s="42">
        <v>6077.86</v>
      </c>
      <c r="E13" s="169">
        <f t="shared" si="0"/>
        <v>779207.37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21467.989999999998</v>
      </c>
      <c r="D16" s="138">
        <f>SUM(D17:D20)</f>
        <v>0</v>
      </c>
      <c r="E16" s="168">
        <f t="shared" si="0"/>
        <v>21467.989999999998</v>
      </c>
    </row>
    <row r="17" spans="1:5" x14ac:dyDescent="0.2">
      <c r="A17" s="89">
        <v>3.1</v>
      </c>
      <c r="B17" s="44" t="s">
        <v>49</v>
      </c>
      <c r="C17" s="41">
        <v>19271.82</v>
      </c>
      <c r="D17" s="42">
        <v>0</v>
      </c>
      <c r="E17" s="169">
        <f t="shared" si="0"/>
        <v>19271.82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2196.17</v>
      </c>
      <c r="D20" s="42">
        <v>0</v>
      </c>
      <c r="E20" s="169">
        <f t="shared" si="0"/>
        <v>2196.17</v>
      </c>
    </row>
    <row r="21" spans="1:5" ht="20.399999999999999" x14ac:dyDescent="0.2">
      <c r="A21" s="89">
        <v>4</v>
      </c>
      <c r="B21" s="45" t="s">
        <v>53</v>
      </c>
      <c r="C21" s="41">
        <v>468611.8299999999</v>
      </c>
      <c r="D21" s="42">
        <v>279.95</v>
      </c>
      <c r="E21" s="168">
        <f t="shared" si="0"/>
        <v>468891.77999999991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1263209.3299999998</v>
      </c>
      <c r="D24" s="140">
        <f>SUM(D7:D8,D21:D23,D16)</f>
        <v>6357.8099999999995</v>
      </c>
      <c r="E24" s="141">
        <f t="shared" si="0"/>
        <v>1269567.1399999999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7962.49</v>
      </c>
      <c r="D26" s="50">
        <v>0</v>
      </c>
      <c r="E26" s="167">
        <f t="shared" ref="E26:E34" si="1">C26+D26</f>
        <v>7962.49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24048.22</v>
      </c>
      <c r="D28" s="53">
        <v>0</v>
      </c>
      <c r="E28" s="168">
        <f t="shared" si="1"/>
        <v>24048.22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377178.1</v>
      </c>
      <c r="D31" s="53">
        <v>0</v>
      </c>
      <c r="E31" s="168">
        <f t="shared" si="1"/>
        <v>377178.1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409188.81</v>
      </c>
      <c r="D33" s="143">
        <f>SUM(D26:D32)</f>
        <v>0</v>
      </c>
      <c r="E33" s="144">
        <f t="shared" si="1"/>
        <v>409188.81</v>
      </c>
    </row>
    <row r="34" spans="1:5" ht="10.8" thickBot="1" x14ac:dyDescent="0.25">
      <c r="A34" s="100">
        <v>16</v>
      </c>
      <c r="B34" s="145" t="s">
        <v>66</v>
      </c>
      <c r="C34" s="140">
        <f>C24-C33</f>
        <v>854020.51999999979</v>
      </c>
      <c r="D34" s="146">
        <f>D24-D33</f>
        <v>6357.8099999999995</v>
      </c>
      <c r="E34" s="141">
        <f t="shared" si="1"/>
        <v>860378.32999999984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170707.75</v>
      </c>
      <c r="D36" s="148">
        <f>D37-D38</f>
        <v>0</v>
      </c>
      <c r="E36" s="167">
        <f t="shared" ref="E36:E45" si="2">C36+D36</f>
        <v>170707.75</v>
      </c>
    </row>
    <row r="37" spans="1:5" ht="20.399999999999999" x14ac:dyDescent="0.2">
      <c r="A37" s="89">
        <v>17.100000000000001</v>
      </c>
      <c r="B37" s="58" t="s">
        <v>69</v>
      </c>
      <c r="C37" s="41">
        <v>397868.75</v>
      </c>
      <c r="D37" s="42">
        <v>0</v>
      </c>
      <c r="E37" s="169">
        <f t="shared" si="2"/>
        <v>397868.75</v>
      </c>
    </row>
    <row r="38" spans="1:5" ht="20.399999999999999" x14ac:dyDescent="0.2">
      <c r="A38" s="89">
        <v>17.2</v>
      </c>
      <c r="B38" s="58" t="s">
        <v>70</v>
      </c>
      <c r="C38" s="41">
        <v>227161</v>
      </c>
      <c r="D38" s="42">
        <v>0</v>
      </c>
      <c r="E38" s="169">
        <f t="shared" si="2"/>
        <v>227161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3167.3499999999985</v>
      </c>
      <c r="D42" s="53">
        <v>0</v>
      </c>
      <c r="E42" s="168">
        <f t="shared" si="2"/>
        <v>3167.3499999999985</v>
      </c>
    </row>
    <row r="43" spans="1:5" x14ac:dyDescent="0.2">
      <c r="A43" s="89">
        <v>22</v>
      </c>
      <c r="B43" s="45" t="s">
        <v>75</v>
      </c>
      <c r="C43" s="52">
        <v>8010</v>
      </c>
      <c r="D43" s="53">
        <v>0</v>
      </c>
      <c r="E43" s="168">
        <f t="shared" si="2"/>
        <v>8010</v>
      </c>
    </row>
    <row r="44" spans="1:5" x14ac:dyDescent="0.2">
      <c r="A44" s="90">
        <v>23</v>
      </c>
      <c r="B44" s="46" t="s">
        <v>76</v>
      </c>
      <c r="C44" s="96">
        <v>12645.16</v>
      </c>
      <c r="D44" s="97">
        <v>0</v>
      </c>
      <c r="E44" s="170">
        <f t="shared" si="2"/>
        <v>12645.16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194530.26</v>
      </c>
      <c r="D45" s="146">
        <f>SUM(D36,D39:D44)</f>
        <v>0</v>
      </c>
      <c r="E45" s="141">
        <f t="shared" si="2"/>
        <v>194530.26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31440.620000000003</v>
      </c>
      <c r="D47" s="53">
        <v>0</v>
      </c>
      <c r="E47" s="171">
        <f t="shared" ref="E47:E54" si="3">C47+D47</f>
        <v>31440.620000000003</v>
      </c>
    </row>
    <row r="48" spans="1:5" x14ac:dyDescent="0.2">
      <c r="A48" s="89">
        <v>26</v>
      </c>
      <c r="B48" s="45" t="s">
        <v>80</v>
      </c>
      <c r="C48" s="52">
        <v>360671.36</v>
      </c>
      <c r="D48" s="53">
        <v>0</v>
      </c>
      <c r="E48" s="172">
        <f t="shared" si="3"/>
        <v>360671.36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129089.51999999999</v>
      </c>
      <c r="D50" s="53">
        <v>0</v>
      </c>
      <c r="E50" s="172">
        <f t="shared" si="3"/>
        <v>129089.51999999999</v>
      </c>
    </row>
    <row r="51" spans="1:5" x14ac:dyDescent="0.2">
      <c r="A51" s="89">
        <v>29</v>
      </c>
      <c r="B51" s="45" t="s">
        <v>83</v>
      </c>
      <c r="C51" s="52">
        <v>18141.650000000001</v>
      </c>
      <c r="D51" s="53">
        <v>0</v>
      </c>
      <c r="E51" s="172">
        <f t="shared" si="3"/>
        <v>18141.650000000001</v>
      </c>
    </row>
    <row r="52" spans="1:5" x14ac:dyDescent="0.2">
      <c r="A52" s="89">
        <v>30</v>
      </c>
      <c r="B52" s="45" t="s">
        <v>84</v>
      </c>
      <c r="C52" s="52">
        <v>107333.33</v>
      </c>
      <c r="D52" s="53">
        <v>0</v>
      </c>
      <c r="E52" s="172">
        <f t="shared" si="3"/>
        <v>107333.33</v>
      </c>
    </row>
    <row r="53" spans="1:5" x14ac:dyDescent="0.2">
      <c r="A53" s="90">
        <v>31</v>
      </c>
      <c r="B53" s="59" t="s">
        <v>85</v>
      </c>
      <c r="C53" s="149">
        <f>SUM(C47:C52)</f>
        <v>646676.47999999998</v>
      </c>
      <c r="D53" s="150">
        <f>SUM(D47:D52)</f>
        <v>0</v>
      </c>
      <c r="E53" s="173">
        <f t="shared" si="3"/>
        <v>646676.47999999998</v>
      </c>
    </row>
    <row r="54" spans="1:5" ht="10.8" thickBot="1" x14ac:dyDescent="0.25">
      <c r="A54" s="95">
        <v>32</v>
      </c>
      <c r="B54" s="151" t="s">
        <v>86</v>
      </c>
      <c r="C54" s="152">
        <f>C45-C53</f>
        <v>-452146.22</v>
      </c>
      <c r="D54" s="153">
        <f>D45-D53</f>
        <v>0</v>
      </c>
      <c r="E54" s="154">
        <f t="shared" si="3"/>
        <v>-452146.22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401874.29999999981</v>
      </c>
      <c r="D56" s="158">
        <f>D34+D54</f>
        <v>6357.8099999999995</v>
      </c>
      <c r="E56" s="159">
        <f>C56+D56</f>
        <v>408232.10999999981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274649.88989810017</v>
      </c>
      <c r="D58" s="65"/>
      <c r="E58" s="171">
        <f>C58</f>
        <v>274649.88989810017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274649.88989810017</v>
      </c>
      <c r="D61" s="70"/>
      <c r="E61" s="160">
        <f>C61</f>
        <v>274649.88989810017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127224.41010189964</v>
      </c>
      <c r="D63" s="158">
        <f>D56</f>
        <v>6357.8099999999995</v>
      </c>
      <c r="E63" s="159">
        <f>C63+D63</f>
        <v>133582.22010189964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127224.41010189964</v>
      </c>
      <c r="D65" s="158">
        <f>D63</f>
        <v>6357.8099999999995</v>
      </c>
      <c r="E65" s="159">
        <f>C65+D65</f>
        <v>133582.22010189964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127224.41010189964</v>
      </c>
      <c r="D67" s="165">
        <f>D65</f>
        <v>6357.8099999999995</v>
      </c>
      <c r="E67" s="161">
        <f>C67+D67</f>
        <v>133582.22010189964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2020-01-15T08:51:41Z</dcterms:modified>
</cp:coreProperties>
</file>