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Google Drive\TechnoCredit\კროს კრედიტი (მისო)\ანგარიშგებები\2021\06 Jun\"/>
    </mc:Choice>
  </mc:AlternateContent>
  <xr:revisionPtr revIDLastSave="0" documentId="13_ncr:1_{63EC09D6-1F55-4F4F-9F8F-15F3E26F3D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2" i="8"/>
  <c r="E13" i="8"/>
  <c r="E14" i="8"/>
  <c r="E15" i="8"/>
  <c r="E16" i="8"/>
  <c r="E17" i="8"/>
  <c r="E29" i="8" l="1"/>
  <c r="E30" i="8"/>
  <c r="E31" i="8"/>
  <c r="E32" i="8"/>
  <c r="E33" i="8"/>
  <c r="E28" i="8"/>
  <c r="E21" i="8"/>
  <c r="E22" i="8"/>
  <c r="E23" i="8"/>
  <c r="E24" i="8"/>
  <c r="E25" i="8"/>
  <c r="E20" i="8"/>
  <c r="E10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C24" i="9"/>
  <c r="E20" i="9"/>
  <c r="E19" i="9"/>
  <c r="E18" i="9"/>
  <c r="E17" i="9"/>
  <c r="D16" i="9"/>
  <c r="D24" i="9" s="1"/>
  <c r="D34" i="9" s="1"/>
  <c r="C16" i="9"/>
  <c r="E15" i="9"/>
  <c r="E14" i="9"/>
  <c r="E13" i="9"/>
  <c r="E12" i="9"/>
  <c r="E11" i="9"/>
  <c r="E10" i="9"/>
  <c r="E9" i="9"/>
  <c r="E8" i="9"/>
  <c r="E7" i="9"/>
  <c r="E33" i="9" l="1"/>
  <c r="E16" i="9"/>
  <c r="D54" i="9"/>
  <c r="D56" i="9" s="1"/>
  <c r="D63" i="9" s="1"/>
  <c r="D65" i="9" s="1"/>
  <c r="D67" i="9" s="1"/>
  <c r="E53" i="9"/>
  <c r="C54" i="9"/>
  <c r="E45" i="9"/>
  <c r="E24" i="9"/>
  <c r="C34" i="9"/>
  <c r="E21" i="9"/>
  <c r="E36" i="9"/>
  <c r="E47" i="9"/>
  <c r="E54" i="9" l="1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<sst xmlns="http://schemas.openxmlformats.org/spreadsheetml/2006/main" count="130" uniqueCount="115">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</sst>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44377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6" t="s">
        <v>97</v>
      </c>
      <c r="B4" s="187"/>
      <c r="C4" s="188"/>
    </row>
    <row r="5" spans="1:3" ht="12" customHeight="1" x14ac:dyDescent="0.3">
      <c r="A5" s="107">
        <v>1</v>
      </c>
      <c r="B5" s="192" t="s">
        <v>110</v>
      </c>
      <c r="C5" s="193"/>
    </row>
    <row r="6" spans="1:3" ht="12" customHeight="1" x14ac:dyDescent="0.3">
      <c r="A6" s="107">
        <v>2</v>
      </c>
      <c r="B6" s="192" t="s">
        <v>109</v>
      </c>
      <c r="C6" s="193"/>
    </row>
    <row r="7" spans="1:3" ht="12" customHeight="1" x14ac:dyDescent="0.3">
      <c r="A7" s="107">
        <v>3</v>
      </c>
      <c r="B7" s="192" t="s">
        <v>114</v>
      </c>
      <c r="C7" s="193"/>
    </row>
    <row r="8" spans="1:3" ht="12" customHeight="1" x14ac:dyDescent="0.3">
      <c r="A8" s="107">
        <v>4</v>
      </c>
      <c r="B8" s="192"/>
      <c r="C8" s="193"/>
    </row>
    <row r="9" spans="1:3" ht="12" customHeight="1" x14ac:dyDescent="0.3">
      <c r="A9" s="107">
        <v>5</v>
      </c>
      <c r="B9" s="192"/>
      <c r="C9" s="193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89" t="s">
        <v>98</v>
      </c>
      <c r="B11" s="190"/>
      <c r="C11" s="191"/>
    </row>
    <row r="12" spans="1:3" ht="12" customHeight="1" x14ac:dyDescent="0.3">
      <c r="A12" s="107">
        <v>1</v>
      </c>
      <c r="B12" s="192" t="s">
        <v>111</v>
      </c>
      <c r="C12" s="193"/>
    </row>
    <row r="13" spans="1:3" ht="12" customHeight="1" x14ac:dyDescent="0.3">
      <c r="A13" s="107">
        <v>2</v>
      </c>
      <c r="B13" s="192"/>
      <c r="C13" s="193"/>
    </row>
    <row r="14" spans="1:3" ht="12" customHeight="1" x14ac:dyDescent="0.3">
      <c r="A14" s="107">
        <v>3</v>
      </c>
      <c r="B14" s="192"/>
      <c r="C14" s="193"/>
    </row>
    <row r="15" spans="1:3" ht="12" customHeight="1" x14ac:dyDescent="0.3">
      <c r="A15" s="107">
        <v>4</v>
      </c>
      <c r="B15" s="192"/>
      <c r="C15" s="193"/>
    </row>
    <row r="16" spans="1:3" ht="12" customHeight="1" x14ac:dyDescent="0.3">
      <c r="A16" s="107">
        <v>5</v>
      </c>
      <c r="B16" s="192"/>
      <c r="C16" s="193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95" t="s">
        <v>101</v>
      </c>
      <c r="B18" s="196"/>
      <c r="C18" s="197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95" t="s">
        <v>100</v>
      </c>
      <c r="B31" s="196"/>
      <c r="C31" s="196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113</v>
      </c>
      <c r="C33" s="181">
        <v>0.2</v>
      </c>
    </row>
    <row r="34" spans="1:3" ht="12" customHeight="1" x14ac:dyDescent="0.3">
      <c r="A34" s="107">
        <v>2</v>
      </c>
      <c r="B34" s="109" t="s">
        <v>111</v>
      </c>
      <c r="C34" s="181">
        <v>0.2</v>
      </c>
    </row>
    <row r="35" spans="1:3" ht="12" customHeight="1" x14ac:dyDescent="0.3">
      <c r="A35" s="107">
        <v>3</v>
      </c>
      <c r="B35" s="109" t="s">
        <v>110</v>
      </c>
      <c r="C35" s="181">
        <v>0.6</v>
      </c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94" t="s">
        <v>104</v>
      </c>
      <c r="C44" s="194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44377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455971.76</v>
      </c>
      <c r="D7" s="123">
        <v>182385.7683</v>
      </c>
      <c r="E7" s="129">
        <f>C7+D7</f>
        <v>638357.52830000001</v>
      </c>
      <c r="F7" s="15"/>
    </row>
    <row r="8" spans="1:6" ht="12" customHeight="1" x14ac:dyDescent="0.2">
      <c r="A8" s="16">
        <v>2</v>
      </c>
      <c r="B8" s="17" t="s">
        <v>10</v>
      </c>
      <c r="C8" s="124">
        <v>204689.19</v>
      </c>
      <c r="D8" s="124">
        <v>797.59651399999996</v>
      </c>
      <c r="E8" s="129">
        <f t="shared" ref="E8:E18" si="0">C8+D8</f>
        <v>205486.78651400001</v>
      </c>
      <c r="F8" s="15"/>
    </row>
    <row r="9" spans="1:6" ht="12" customHeight="1" x14ac:dyDescent="0.2">
      <c r="A9" s="16">
        <v>3</v>
      </c>
      <c r="B9" s="88" t="s">
        <v>11</v>
      </c>
      <c r="C9" s="133">
        <v>3162915.2799999993</v>
      </c>
      <c r="D9" s="133">
        <v>0</v>
      </c>
      <c r="E9" s="129">
        <f t="shared" si="0"/>
        <v>3162915.2799999993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-94457.096999999892</v>
      </c>
      <c r="D10" s="134">
        <v>0</v>
      </c>
      <c r="E10" s="135">
        <f t="shared" si="0"/>
        <v>-94457.096999999892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3068458.1829999993</v>
      </c>
      <c r="D11" s="124">
        <f>D9+D10</f>
        <v>0</v>
      </c>
      <c r="E11" s="130">
        <f t="shared" si="0"/>
        <v>3068458.1829999993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46866.460000000006</v>
      </c>
      <c r="D13" s="124">
        <v>0</v>
      </c>
      <c r="E13" s="130">
        <f t="shared" si="0"/>
        <v>46866.460000000006</v>
      </c>
    </row>
    <row r="14" spans="1:6" ht="12" customHeight="1" x14ac:dyDescent="0.2">
      <c r="A14" s="16">
        <v>6</v>
      </c>
      <c r="B14" s="17" t="s">
        <v>16</v>
      </c>
      <c r="C14" s="124">
        <v>127299.04</v>
      </c>
      <c r="D14" s="178"/>
      <c r="E14" s="130">
        <f t="shared" si="0"/>
        <v>127299.04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219571.02</v>
      </c>
      <c r="D16" s="178"/>
      <c r="E16" s="130">
        <f t="shared" si="0"/>
        <v>219571.02</v>
      </c>
    </row>
    <row r="17" spans="1:6" ht="12" customHeight="1" x14ac:dyDescent="0.2">
      <c r="A17" s="16">
        <v>9</v>
      </c>
      <c r="B17" s="17" t="s">
        <v>19</v>
      </c>
      <c r="C17" s="124">
        <v>24112.73</v>
      </c>
      <c r="D17" s="124">
        <v>0</v>
      </c>
      <c r="E17" s="130">
        <f t="shared" si="0"/>
        <v>24112.73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4146968.3829999994</v>
      </c>
      <c r="D18" s="125">
        <f>SUM(D7:D8,D11:D17)</f>
        <v>183183.364814</v>
      </c>
      <c r="E18" s="131">
        <f t="shared" si="0"/>
        <v>4330151.7478139997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520000</v>
      </c>
      <c r="D20" s="123">
        <v>0</v>
      </c>
      <c r="E20" s="129">
        <f>C20+D20</f>
        <v>520000</v>
      </c>
    </row>
    <row r="21" spans="1:6" ht="12" customHeight="1" x14ac:dyDescent="0.2">
      <c r="A21" s="16">
        <v>12</v>
      </c>
      <c r="B21" s="17" t="s">
        <v>23</v>
      </c>
      <c r="C21" s="124">
        <v>1572000</v>
      </c>
      <c r="D21" s="124">
        <v>0</v>
      </c>
      <c r="E21" s="130">
        <f t="shared" ref="E21:E26" si="1">C21+D21</f>
        <v>1572000</v>
      </c>
    </row>
    <row r="22" spans="1:6" ht="12" customHeight="1" x14ac:dyDescent="0.2">
      <c r="A22" s="16">
        <v>13</v>
      </c>
      <c r="B22" s="17" t="s">
        <v>24</v>
      </c>
      <c r="C22" s="124">
        <v>9.9999999999999995E-7</v>
      </c>
      <c r="D22" s="124">
        <v>0</v>
      </c>
      <c r="E22" s="130">
        <f t="shared" si="1"/>
        <v>9.9999999999999995E-7</v>
      </c>
    </row>
    <row r="23" spans="1:6" ht="12" customHeight="1" x14ac:dyDescent="0.2">
      <c r="A23" s="13">
        <v>14</v>
      </c>
      <c r="B23" s="17" t="s">
        <v>25</v>
      </c>
      <c r="C23" s="124">
        <v>57979.05</v>
      </c>
      <c r="D23" s="124">
        <v>0</v>
      </c>
      <c r="E23" s="130">
        <f t="shared" si="1"/>
        <v>57979.05</v>
      </c>
    </row>
    <row r="24" spans="1:6" ht="12" customHeight="1" x14ac:dyDescent="0.2">
      <c r="A24" s="16">
        <v>15</v>
      </c>
      <c r="B24" s="17" t="s">
        <v>26</v>
      </c>
      <c r="C24" s="124">
        <v>146212.55000000002</v>
      </c>
      <c r="D24" s="124">
        <v>56692.906127000002</v>
      </c>
      <c r="E24" s="130">
        <f t="shared" si="1"/>
        <v>202905.45612700001</v>
      </c>
    </row>
    <row r="25" spans="1:6" ht="12" customHeight="1" x14ac:dyDescent="0.2">
      <c r="A25" s="16">
        <v>16</v>
      </c>
      <c r="B25" s="17" t="s">
        <v>105</v>
      </c>
      <c r="C25" s="184">
        <v>1300000</v>
      </c>
      <c r="D25" s="124">
        <v>0</v>
      </c>
      <c r="E25" s="130">
        <f t="shared" si="1"/>
        <v>1300000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3596191.6000009999</v>
      </c>
      <c r="D26" s="125">
        <f>SUM(D20:D25)</f>
        <v>56692.906127000002</v>
      </c>
      <c r="E26" s="131">
        <f t="shared" si="1"/>
        <v>3652884.5061280001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-322732.75831400056</v>
      </c>
      <c r="D32" s="178"/>
      <c r="E32" s="130">
        <f t="shared" si="2"/>
        <v>-322732.75831400056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677267.24168599944</v>
      </c>
      <c r="D34" s="178"/>
      <c r="E34" s="131">
        <f t="shared" si="2"/>
        <v>677267.24168599944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4273458.8416869994</v>
      </c>
      <c r="D35" s="126">
        <f>D26</f>
        <v>56692.906127000002</v>
      </c>
      <c r="E35" s="132">
        <f>C35+D35</f>
        <v>4330151.7478139997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44377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508224.96000000008</v>
      </c>
      <c r="D8" s="137">
        <f>SUM(D9:D15)</f>
        <v>0</v>
      </c>
      <c r="E8" s="168">
        <f t="shared" si="0"/>
        <v>508224.96000000008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508224.96000000008</v>
      </c>
      <c r="D13" s="42">
        <v>0</v>
      </c>
      <c r="E13" s="169">
        <f t="shared" si="0"/>
        <v>508224.96000000008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146616.51</v>
      </c>
      <c r="D21" s="42">
        <v>5.97</v>
      </c>
      <c r="E21" s="168">
        <f t="shared" si="0"/>
        <v>146622.48000000001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654841.47000000009</v>
      </c>
      <c r="D24" s="140">
        <f>SUM(D7:D8,D21:D23,D16)</f>
        <v>5.97</v>
      </c>
      <c r="E24" s="141">
        <f t="shared" si="0"/>
        <v>654847.44000000006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25951.65</v>
      </c>
      <c r="D26" s="50">
        <v>0</v>
      </c>
      <c r="E26" s="167">
        <f t="shared" ref="E26:E34" si="1">C26+D26</f>
        <v>25951.65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113938.86</v>
      </c>
      <c r="D28" s="53">
        <v>0</v>
      </c>
      <c r="E28" s="168">
        <f t="shared" si="1"/>
        <v>113938.86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155612.06</v>
      </c>
      <c r="D31" s="53">
        <v>0</v>
      </c>
      <c r="E31" s="168">
        <f t="shared" si="1"/>
        <v>155612.06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295502.57</v>
      </c>
      <c r="D33" s="143">
        <f>SUM(D26:D32)</f>
        <v>0</v>
      </c>
      <c r="E33" s="144">
        <f t="shared" si="1"/>
        <v>295502.57</v>
      </c>
    </row>
    <row r="34" spans="1:5" ht="10.8" thickBot="1" x14ac:dyDescent="0.25">
      <c r="A34" s="100">
        <v>16</v>
      </c>
      <c r="B34" s="145" t="s">
        <v>66</v>
      </c>
      <c r="C34" s="140">
        <f>C24-C33</f>
        <v>359338.90000000008</v>
      </c>
      <c r="D34" s="146">
        <f>D24-D33</f>
        <v>5.97</v>
      </c>
      <c r="E34" s="141">
        <f t="shared" si="1"/>
        <v>359344.87000000005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61109.11</v>
      </c>
      <c r="D36" s="148">
        <f>D37-D38</f>
        <v>0</v>
      </c>
      <c r="E36" s="167">
        <f t="shared" ref="E36:E45" si="2">C36+D36</f>
        <v>61109.11</v>
      </c>
    </row>
    <row r="37" spans="1:5" ht="20.399999999999999" x14ac:dyDescent="0.2">
      <c r="A37" s="89">
        <v>17.100000000000001</v>
      </c>
      <c r="B37" s="58" t="s">
        <v>69</v>
      </c>
      <c r="C37" s="41">
        <v>122793.11</v>
      </c>
      <c r="D37" s="42">
        <v>0</v>
      </c>
      <c r="E37" s="169">
        <f t="shared" si="2"/>
        <v>122793.11</v>
      </c>
    </row>
    <row r="38" spans="1:5" ht="20.399999999999999" x14ac:dyDescent="0.2">
      <c r="A38" s="89">
        <v>17.2</v>
      </c>
      <c r="B38" s="58" t="s">
        <v>70</v>
      </c>
      <c r="C38" s="41">
        <v>61684</v>
      </c>
      <c r="D38" s="42">
        <v>0</v>
      </c>
      <c r="E38" s="169">
        <f t="shared" si="2"/>
        <v>61684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32072.539999999997</v>
      </c>
      <c r="D41" s="53">
        <v>0</v>
      </c>
      <c r="E41" s="168">
        <f t="shared" si="2"/>
        <v>32072.539999999997</v>
      </c>
    </row>
    <row r="42" spans="1:5" x14ac:dyDescent="0.2">
      <c r="A42" s="89">
        <v>21</v>
      </c>
      <c r="B42" s="45" t="s">
        <v>74</v>
      </c>
      <c r="C42" s="52">
        <v>-6539.4199999999983</v>
      </c>
      <c r="D42" s="53">
        <v>0</v>
      </c>
      <c r="E42" s="168">
        <f t="shared" si="2"/>
        <v>-6539.4199999999983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66779.489999999991</v>
      </c>
      <c r="D44" s="97">
        <v>0</v>
      </c>
      <c r="E44" s="170">
        <f t="shared" si="2"/>
        <v>66779.489999999991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153421.71999999997</v>
      </c>
      <c r="D45" s="146">
        <f>SUM(D36,D39:D44)</f>
        <v>0</v>
      </c>
      <c r="E45" s="141">
        <f t="shared" si="2"/>
        <v>153421.71999999997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106664.96999999999</v>
      </c>
      <c r="D47" s="53">
        <v>0</v>
      </c>
      <c r="E47" s="171">
        <f t="shared" ref="E47:E54" si="3">C47+D47</f>
        <v>106664.96999999999</v>
      </c>
    </row>
    <row r="48" spans="1:5" x14ac:dyDescent="0.2">
      <c r="A48" s="89">
        <v>26</v>
      </c>
      <c r="B48" s="45" t="s">
        <v>80</v>
      </c>
      <c r="C48" s="52">
        <v>389092.27</v>
      </c>
      <c r="D48" s="53">
        <v>0</v>
      </c>
      <c r="E48" s="172">
        <f t="shared" si="3"/>
        <v>389092.27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100616.12999999999</v>
      </c>
      <c r="D50" s="53">
        <v>0</v>
      </c>
      <c r="E50" s="172">
        <f t="shared" si="3"/>
        <v>100616.12999999999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138758.85999999999</v>
      </c>
      <c r="D52" s="53">
        <v>0</v>
      </c>
      <c r="E52" s="172">
        <f t="shared" si="3"/>
        <v>138758.85999999999</v>
      </c>
    </row>
    <row r="53" spans="1:5" x14ac:dyDescent="0.2">
      <c r="A53" s="90">
        <v>31</v>
      </c>
      <c r="B53" s="59" t="s">
        <v>85</v>
      </c>
      <c r="C53" s="149">
        <f>SUM(C47:C52)</f>
        <v>735132.23</v>
      </c>
      <c r="D53" s="150">
        <f>SUM(D47:D52)</f>
        <v>0</v>
      </c>
      <c r="E53" s="173">
        <f t="shared" si="3"/>
        <v>735132.23</v>
      </c>
    </row>
    <row r="54" spans="1:5" ht="10.8" thickBot="1" x14ac:dyDescent="0.25">
      <c r="A54" s="95">
        <v>32</v>
      </c>
      <c r="B54" s="151" t="s">
        <v>86</v>
      </c>
      <c r="C54" s="152">
        <f>C45-C53</f>
        <v>-581710.51</v>
      </c>
      <c r="D54" s="153">
        <f>D45-D53</f>
        <v>0</v>
      </c>
      <c r="E54" s="154">
        <f t="shared" si="3"/>
        <v>-581710.51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-222371.60999999993</v>
      </c>
      <c r="D56" s="158">
        <f>D34+D54</f>
        <v>5.97</v>
      </c>
      <c r="E56" s="159">
        <f>C56+D56</f>
        <v>-222365.63999999993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-66818.931881000623</v>
      </c>
      <c r="D58" s="65"/>
      <c r="E58" s="171">
        <f>C58</f>
        <v>-66818.931881000623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-66818.931881000623</v>
      </c>
      <c r="D61" s="70"/>
      <c r="E61" s="160">
        <f>C61</f>
        <v>-66818.931881000623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-155552.67811899929</v>
      </c>
      <c r="D63" s="158">
        <f>D56</f>
        <v>5.97</v>
      </c>
      <c r="E63" s="159">
        <f>C63+D63</f>
        <v>-155546.70811899929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-155552.67811899929</v>
      </c>
      <c r="D65" s="158">
        <f>D63</f>
        <v>5.97</v>
      </c>
      <c r="E65" s="159">
        <f>C65+D65</f>
        <v>-155546.70811899929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-155552.67811899929</v>
      </c>
      <c r="D67" s="165">
        <f>D65</f>
        <v>5.97</v>
      </c>
      <c r="E67" s="161">
        <f>C67+D67</f>
        <v>-155546.70811899929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2021-07-15T14:41:20Z</dcterms:modified>
</cp:coreProperties>
</file>