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getsadze\Google Drive\TechnoCredit\კროს კრედიტი (მისო)\ანგარიშგებები\2018\03 Mar\"/>
    </mc:Choice>
  </mc:AlternateContent>
  <bookViews>
    <workbookView xWindow="0" yWindow="0" windowWidth="23040" windowHeight="9192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 l="1"/>
  <c r="E11" i="8" s="1"/>
  <c r="C11" i="8"/>
  <c r="B2" i="8"/>
  <c r="B1" i="8"/>
  <c r="B2" i="9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E36" i="9"/>
  <c r="D36" i="9"/>
  <c r="C36" i="9"/>
  <c r="C45" i="9" s="1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D24" i="9" s="1"/>
  <c r="D34" i="9" s="1"/>
  <c r="D56" i="9" s="1"/>
  <c r="D63" i="9" s="1"/>
  <c r="D65" i="9" s="1"/>
  <c r="D67" i="9" s="1"/>
  <c r="C8" i="9"/>
  <c r="C24" i="9" s="1"/>
  <c r="E7" i="9"/>
  <c r="C33" i="8"/>
  <c r="E33" i="8" s="1"/>
  <c r="D26" i="8"/>
  <c r="D34" i="8" s="1"/>
  <c r="C26" i="8"/>
  <c r="C18" i="8"/>
  <c r="E8" i="9" l="1"/>
  <c r="D18" i="8"/>
  <c r="C34" i="9"/>
  <c r="E24" i="9"/>
  <c r="E45" i="9"/>
  <c r="C54" i="9"/>
  <c r="E54" i="9" s="1"/>
  <c r="E26" i="8"/>
  <c r="C34" i="8"/>
  <c r="E34" i="8" s="1"/>
  <c r="E1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<sst xmlns="http://schemas.openxmlformats.org/spreadsheetml/2006/main" count="130" uniqueCount="114">
  <si>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</si>
  <si>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</si>
  <si>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</si>
  <si>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</si>
  <si>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</si>
  <si>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</si>
  <si>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</si>
  <si>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</si>
  <si>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</si>
  <si>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</si>
  <si>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</si>
  <si>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</si>
  <si>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</si>
  <si>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</si>
  <si>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</si>
  <si>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</si>
  <si>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</si>
  <si>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</si>
  <si>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</si>
  <si>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</si>
  <si>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</si>
  <si>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</si>
  <si>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</si>
  <si>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</si>
  <si>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</si>
  <si>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</si>
  <si>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</si>
  <si>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</si>
  <si>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</si>
  <si>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</si>
  <si>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</si>
  <si>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</si>
  <si>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</si>
  <si>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</si>
  <si>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</si>
  <si>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</si>
  <si>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</si>
  <si>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</si>
  <si>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</si>
  <si>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</si>
  <si>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</si>
  <si>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</si>
  <si>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</si>
  <si>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</si>
  <si>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</si>
  <si>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</si>
  <si>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</si>
  <si>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</si>
  <si>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</si>
  <si>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</si>
  <si>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</si>
  <si>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</si>
  <si>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</si>
  <si>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</si>
  <si>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</si>
  <si>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</si>
  <si>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</si>
  <si>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</si>
  <si>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</si>
  <si>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</si>
  <si>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</si>
  <si>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</si>
  <si>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</si>
  <si>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</si>
  <si>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</si>
  <si>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</si>
  <si>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</si>
  <si>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</si>
  <si>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</si>
  <si>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</si>
  <si>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</si>
  <si>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</si>
  <si>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</si>
  <si>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</si>
  <si>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</si>
  <si>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</si>
  <si>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</si>
  <si>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</si>
  <si>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</si>
  <si>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</si>
  <si>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</si>
  <si>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</si>
  <si>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</si>
  <si>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</si>
  <si>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</si>
  <si>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</si>
  <si>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</si>
  <si>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</si>
  <si>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</si>
  <si>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</si>
  <si>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</si>
  <si>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</si>
  <si>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</si>
  <si>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</si>
  <si>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</si>
  <si>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</si>
  <si>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</si>
  <si>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</si>
  <si>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</si>
  <si>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</si>
  <si>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</si>
  <si>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</si>
  <si>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</si>
  <si>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</si>
  <si>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</si>
  <si>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</si>
  <si>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</si>
  <si>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შპს. მისო "კროს კრედიტი"</t>
  </si>
  <si>
    <t>პაატა ჯანაშია (პ/ნ 01009000741)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</si>
  <si>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</si>
  <si>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</si>
  <si>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</si>
  <si>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</si>
  <si>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ბექა ჭუმბურიძე (პ/ნ 01030033045)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</si>
</sst>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9" fontId="13" fillId="2" borderId="10" xfId="0" applyNumberFormat="1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</cellXfs>
  <cellStyles count="5">
    <cellStyle name="Comma 2" xfId="2"/>
    <cellStyle name="Normal" xfId="0" builtinId="0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0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1</v>
      </c>
      <c r="B2" s="194">
        <f>Info!B2</f>
        <v>43190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 x14ac:dyDescent="0.2">
      <c r="A7" s="13">
        <v>1</v>
      </c>
      <c r="B7" s="14" t="s">
        <v>10</v>
      </c>
      <c r="C7" s="123">
        <v>0</v>
      </c>
      <c r="D7" s="123">
        <v>0</v>
      </c>
      <c r="E7" s="129">
        <v>0</v>
      </c>
      <c r="F7" s="15"/>
    </row>
    <row r="8" spans="1:6" ht="12" customHeight="1" x14ac:dyDescent="0.2">
      <c r="A8" s="16">
        <v>2</v>
      </c>
      <c r="B8" s="17" t="s">
        <v>11</v>
      </c>
      <c r="C8" s="124">
        <v>9101.2000000000007</v>
      </c>
      <c r="D8" s="124">
        <v>56611.804968330958</v>
      </c>
      <c r="E8" s="130">
        <v>65713.004968330963</v>
      </c>
      <c r="F8" s="15"/>
    </row>
    <row r="9" spans="1:6" ht="12" customHeight="1" x14ac:dyDescent="0.2">
      <c r="A9" s="16">
        <v>3</v>
      </c>
      <c r="B9" s="88" t="s">
        <v>12</v>
      </c>
      <c r="C9" s="133">
        <v>300000</v>
      </c>
      <c r="D9" s="133">
        <v>49385.1358480462</v>
      </c>
      <c r="E9" s="130">
        <v>349385.13584804622</v>
      </c>
      <c r="F9" s="15"/>
    </row>
    <row r="10" spans="1:6" ht="12" customHeight="1" x14ac:dyDescent="0.2">
      <c r="A10" s="16">
        <v>3.1</v>
      </c>
      <c r="B10" s="88" t="s">
        <v>13</v>
      </c>
      <c r="C10" s="134">
        <v>0</v>
      </c>
      <c r="D10" s="134">
        <v>0</v>
      </c>
      <c r="E10" s="135">
        <v>0</v>
      </c>
      <c r="F10" s="15"/>
    </row>
    <row r="11" spans="1:6" ht="12" customHeight="1" x14ac:dyDescent="0.2">
      <c r="A11" s="16">
        <v>3.2</v>
      </c>
      <c r="B11" s="17" t="s">
        <v>14</v>
      </c>
      <c r="C11" s="124">
        <f>C9+C10</f>
        <v>300000</v>
      </c>
      <c r="D11" s="124">
        <f>D9+D10</f>
        <v>49385.1358480462</v>
      </c>
      <c r="E11" s="130">
        <f t="shared" ref="E7:E13" si="0">C11+D11</f>
        <v>349385.13584804622</v>
      </c>
    </row>
    <row r="12" spans="1:6" ht="12" customHeight="1" x14ac:dyDescent="0.2">
      <c r="A12" s="16">
        <v>4</v>
      </c>
      <c r="B12" s="17" t="s">
        <v>15</v>
      </c>
      <c r="C12" s="124">
        <v>0</v>
      </c>
      <c r="D12" s="124">
        <v>0</v>
      </c>
      <c r="E12" s="130">
        <v>0</v>
      </c>
    </row>
    <row r="13" spans="1:6" ht="12" customHeight="1" x14ac:dyDescent="0.2">
      <c r="A13" s="16">
        <v>5</v>
      </c>
      <c r="B13" s="17" t="s">
        <v>16</v>
      </c>
      <c r="C13" s="124">
        <v>3031.2400000000002</v>
      </c>
      <c r="D13" s="124">
        <v>6051.73677782085</v>
      </c>
      <c r="E13" s="130">
        <v>9082.9767778208497</v>
      </c>
    </row>
    <row r="14" spans="1:6" ht="12" customHeight="1" x14ac:dyDescent="0.2">
      <c r="A14" s="16">
        <v>6</v>
      </c>
      <c r="B14" s="17" t="s">
        <v>17</v>
      </c>
      <c r="C14" s="124">
        <v>0</v>
      </c>
      <c r="D14" s="178"/>
      <c r="E14" s="130">
        <v>0</v>
      </c>
    </row>
    <row r="15" spans="1:6" ht="12" customHeight="1" x14ac:dyDescent="0.2">
      <c r="A15" s="16">
        <v>7</v>
      </c>
      <c r="B15" s="17" t="s">
        <v>18</v>
      </c>
      <c r="C15" s="124">
        <v>0</v>
      </c>
      <c r="D15" s="178"/>
      <c r="E15" s="130">
        <v>0</v>
      </c>
    </row>
    <row r="16" spans="1:6" ht="12" customHeight="1" x14ac:dyDescent="0.2">
      <c r="A16" s="16">
        <v>8</v>
      </c>
      <c r="B16" s="17" t="s">
        <v>19</v>
      </c>
      <c r="C16" s="124">
        <v>1060</v>
      </c>
      <c r="D16" s="178"/>
      <c r="E16" s="130">
        <v>1060</v>
      </c>
    </row>
    <row r="17" spans="1:5" ht="12" customHeight="1" x14ac:dyDescent="0.2">
      <c r="A17" s="16">
        <v>9</v>
      </c>
      <c r="B17" s="17" t="s">
        <v>20</v>
      </c>
      <c r="C17" s="124">
        <v>350</v>
      </c>
      <c r="D17" s="124">
        <v>0</v>
      </c>
      <c r="E17" s="130">
        <v>350</v>
      </c>
    </row>
    <row r="18" spans="1:5" ht="12" customHeight="1" thickBot="1" x14ac:dyDescent="0.25">
      <c r="A18" s="13">
        <v>10</v>
      </c>
      <c r="B18" s="18" t="s">
        <v>21</v>
      </c>
      <c r="C18" s="125">
        <f>SUM(C7:C8,C11:C17)</f>
        <v>313542.44</v>
      </c>
      <c r="D18" s="125">
        <f>SUM(D7:D8,D11:D17)</f>
        <v>112048.677594198</v>
      </c>
      <c r="E18" s="131">
        <f>SUM(E7:E8,E11:E17)</f>
        <v>425591.11759419803</v>
      </c>
    </row>
    <row r="19" spans="1:5" ht="12" customHeight="1" thickBot="1" x14ac:dyDescent="0.25">
      <c r="A19" s="9"/>
      <c r="B19" s="10" t="s">
        <v>22</v>
      </c>
      <c r="C19" s="11"/>
      <c r="D19" s="11"/>
      <c r="E19" s="12"/>
    </row>
    <row r="20" spans="1:5" ht="12" customHeight="1" x14ac:dyDescent="0.2">
      <c r="A20" s="13">
        <v>11</v>
      </c>
      <c r="B20" s="14" t="s">
        <v>23</v>
      </c>
      <c r="C20" s="123">
        <v>0</v>
      </c>
      <c r="D20" s="123">
        <v>0</v>
      </c>
      <c r="E20" s="129">
        <v>0</v>
      </c>
    </row>
    <row r="21" spans="1:5" ht="12" customHeight="1" x14ac:dyDescent="0.2">
      <c r="A21" s="16">
        <v>12</v>
      </c>
      <c r="B21" s="17" t="s">
        <v>24</v>
      </c>
      <c r="C21" s="124">
        <v>110000</v>
      </c>
      <c r="D21" s="124">
        <v>0</v>
      </c>
      <c r="E21" s="130">
        <v>110000</v>
      </c>
    </row>
    <row r="22" spans="1:5" ht="12" customHeight="1" x14ac:dyDescent="0.2">
      <c r="A22" s="16">
        <v>13</v>
      </c>
      <c r="B22" s="17" t="s">
        <v>25</v>
      </c>
      <c r="C22" s="124">
        <v>0</v>
      </c>
      <c r="D22" s="124">
        <v>0</v>
      </c>
      <c r="E22" s="130">
        <v>0</v>
      </c>
    </row>
    <row r="23" spans="1:5" ht="12" customHeight="1" x14ac:dyDescent="0.2">
      <c r="A23" s="13">
        <v>14</v>
      </c>
      <c r="B23" s="17" t="s">
        <v>26</v>
      </c>
      <c r="C23" s="124">
        <v>1681.64</v>
      </c>
      <c r="D23" s="124">
        <v>0</v>
      </c>
      <c r="E23" s="130">
        <v>1681.64</v>
      </c>
    </row>
    <row r="24" spans="1:5" ht="12" customHeight="1" x14ac:dyDescent="0.2">
      <c r="A24" s="16">
        <v>15</v>
      </c>
      <c r="B24" s="17" t="s">
        <v>27</v>
      </c>
      <c r="C24" s="124">
        <v>1538.8899999999999</v>
      </c>
      <c r="D24" s="124">
        <v>231.58759419798562</v>
      </c>
      <c r="E24" s="130">
        <v>1770.4775941979856</v>
      </c>
    </row>
    <row r="25" spans="1:5" ht="12" customHeight="1" x14ac:dyDescent="0.2">
      <c r="A25" s="16">
        <v>16</v>
      </c>
      <c r="B25" s="17" t="s">
        <v>28</v>
      </c>
      <c r="C25" s="124">
        <v>0</v>
      </c>
      <c r="D25" s="124">
        <v>0</v>
      </c>
      <c r="E25" s="130">
        <v>0</v>
      </c>
    </row>
    <row r="26" spans="1:5" ht="12" customHeight="1" thickBot="1" x14ac:dyDescent="0.25">
      <c r="A26" s="13">
        <v>17</v>
      </c>
      <c r="B26" s="18" t="s">
        <v>29</v>
      </c>
      <c r="C26" s="125">
        <f>SUM(C20:C25)</f>
        <v>113220.53</v>
      </c>
      <c r="D26" s="125">
        <f>SUM(D20:D25)</f>
        <v>231.58759419798562</v>
      </c>
      <c r="E26" s="131">
        <f t="shared" ref="E20:E26" si="1">C26+D26</f>
        <v>113452.11759419799</v>
      </c>
    </row>
    <row r="27" spans="1:5" ht="12" customHeight="1" thickBot="1" x14ac:dyDescent="0.25">
      <c r="A27" s="9"/>
      <c r="B27" s="10" t="s">
        <v>30</v>
      </c>
      <c r="C27" s="11"/>
      <c r="D27" s="11"/>
      <c r="E27" s="12"/>
    </row>
    <row r="28" spans="1:5" ht="12" customHeight="1" x14ac:dyDescent="0.2">
      <c r="A28" s="13">
        <v>18</v>
      </c>
      <c r="B28" s="19" t="s">
        <v>31</v>
      </c>
      <c r="C28" s="123">
        <v>250000</v>
      </c>
      <c r="D28" s="178"/>
      <c r="E28" s="129">
        <v>250000</v>
      </c>
    </row>
    <row r="29" spans="1:5" ht="12" customHeight="1" x14ac:dyDescent="0.2">
      <c r="A29" s="16">
        <v>19</v>
      </c>
      <c r="B29" s="20" t="s">
        <v>32</v>
      </c>
      <c r="C29" s="124">
        <v>0</v>
      </c>
      <c r="D29" s="178"/>
      <c r="E29" s="130">
        <v>0</v>
      </c>
    </row>
    <row r="30" spans="1:5" ht="12" customHeight="1" x14ac:dyDescent="0.2">
      <c r="A30" s="16">
        <v>20</v>
      </c>
      <c r="B30" s="20" t="s">
        <v>33</v>
      </c>
      <c r="C30" s="124">
        <v>0</v>
      </c>
      <c r="D30" s="178"/>
      <c r="E30" s="130">
        <v>0</v>
      </c>
    </row>
    <row r="31" spans="1:5" ht="12" customHeight="1" x14ac:dyDescent="0.2">
      <c r="A31" s="16">
        <v>21</v>
      </c>
      <c r="B31" s="20" t="s">
        <v>34</v>
      </c>
      <c r="C31" s="124">
        <v>62138.61</v>
      </c>
      <c r="D31" s="178"/>
      <c r="E31" s="130">
        <v>62138.61</v>
      </c>
    </row>
    <row r="32" spans="1:5" ht="12" customHeight="1" x14ac:dyDescent="0.2">
      <c r="A32" s="16">
        <v>22</v>
      </c>
      <c r="B32" s="20" t="s">
        <v>35</v>
      </c>
      <c r="C32" s="124">
        <v>0</v>
      </c>
      <c r="D32" s="178"/>
      <c r="E32" s="130">
        <v>0</v>
      </c>
    </row>
    <row r="33" spans="1:5" ht="12" customHeight="1" thickBot="1" x14ac:dyDescent="0.25">
      <c r="A33" s="21">
        <v>23</v>
      </c>
      <c r="B33" s="18" t="s">
        <v>36</v>
      </c>
      <c r="C33" s="125">
        <f>SUM(C28:C32)</f>
        <v>312138.61</v>
      </c>
      <c r="D33" s="178"/>
      <c r="E33" s="131">
        <f t="shared" ref="E28:E33" si="2">C33</f>
        <v>312138.61</v>
      </c>
    </row>
    <row r="34" spans="1:5" ht="12" customHeight="1" thickBot="1" x14ac:dyDescent="0.25">
      <c r="A34" s="127">
        <v>24</v>
      </c>
      <c r="B34" s="128" t="s">
        <v>37</v>
      </c>
      <c r="C34" s="126">
        <f>C26+C33</f>
        <v>425359.14</v>
      </c>
      <c r="D34" s="126">
        <f>D26</f>
        <v>231.58759419798562</v>
      </c>
      <c r="E34" s="132">
        <f>C34+D34</f>
        <v>425590.72759419802</v>
      </c>
    </row>
    <row r="35" spans="1:5" ht="12" customHeight="1" x14ac:dyDescent="0.2">
      <c r="A35" s="2"/>
      <c r="B35" s="2"/>
      <c r="C35" s="22"/>
      <c r="D35" s="22"/>
      <c r="E35" s="22"/>
    </row>
    <row r="36" spans="1:5" ht="12" customHeight="1" x14ac:dyDescent="0.2">
      <c r="A36" s="2"/>
      <c r="B36" s="2"/>
      <c r="C36" s="2"/>
      <c r="D36" s="2"/>
      <c r="E36" s="2"/>
    </row>
    <row r="37" spans="1:5" ht="12" customHeight="1" x14ac:dyDescent="0.2">
      <c r="A37" s="2"/>
      <c r="B37" s="2"/>
      <c r="C37" s="23"/>
      <c r="D37" s="24"/>
      <c r="E37" s="2"/>
    </row>
    <row r="38" spans="1:5" ht="12" customHeight="1" x14ac:dyDescent="0.2">
      <c r="A38" s="2"/>
      <c r="B38" s="2" t="s">
        <v>106</v>
      </c>
      <c r="C38" s="2"/>
      <c r="D38" s="25"/>
      <c r="E38" s="2"/>
    </row>
    <row r="39" spans="1:5" ht="12" customHeight="1" x14ac:dyDescent="0.2">
      <c r="C39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0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1</v>
      </c>
      <c r="B2" s="194">
        <f>Info!B2</f>
        <v>43190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38</v>
      </c>
      <c r="B4" s="31" t="s">
        <v>39</v>
      </c>
      <c r="C4" s="27"/>
      <c r="D4" s="27"/>
      <c r="E4" s="32" t="s">
        <v>4</v>
      </c>
    </row>
    <row r="5" spans="1:5" ht="10.8" thickBot="1" x14ac:dyDescent="0.25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0.8" thickBot="1" x14ac:dyDescent="0.25">
      <c r="A6" s="38"/>
      <c r="B6" s="39" t="s">
        <v>40</v>
      </c>
      <c r="C6" s="39"/>
      <c r="D6" s="39"/>
      <c r="E6" s="39"/>
    </row>
    <row r="7" spans="1:5" x14ac:dyDescent="0.2">
      <c r="A7" s="89">
        <v>1</v>
      </c>
      <c r="B7" s="40" t="s">
        <v>41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42</v>
      </c>
      <c r="C8" s="137">
        <f>SUM(C9:C15)</f>
        <v>0</v>
      </c>
      <c r="D8" s="138">
        <f>SUM(D9:D15)</f>
        <v>8685.07</v>
      </c>
      <c r="E8" s="168">
        <f t="shared" si="0"/>
        <v>8685.07</v>
      </c>
    </row>
    <row r="9" spans="1:5" x14ac:dyDescent="0.2">
      <c r="A9" s="89">
        <v>2.1</v>
      </c>
      <c r="B9" s="44" t="s">
        <v>43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44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45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46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47</v>
      </c>
      <c r="C13" s="41">
        <v>0</v>
      </c>
      <c r="D13" s="42">
        <v>8685.07</v>
      </c>
      <c r="E13" s="169">
        <f t="shared" si="0"/>
        <v>8685.07</v>
      </c>
    </row>
    <row r="14" spans="1:5" x14ac:dyDescent="0.2">
      <c r="A14" s="89">
        <v>2.6</v>
      </c>
      <c r="B14" s="44" t="s">
        <v>48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49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50</v>
      </c>
      <c r="C16" s="137">
        <f>SUM(C17:C20)</f>
        <v>17226.77</v>
      </c>
      <c r="D16" s="138">
        <f>SUM(D17:D20)</f>
        <v>0</v>
      </c>
      <c r="E16" s="168">
        <f t="shared" si="0"/>
        <v>17226.77</v>
      </c>
    </row>
    <row r="17" spans="1:5" x14ac:dyDescent="0.2">
      <c r="A17" s="89">
        <v>3.1</v>
      </c>
      <c r="B17" s="44" t="s">
        <v>51</v>
      </c>
      <c r="C17" s="41">
        <v>8350.66</v>
      </c>
      <c r="D17" s="42">
        <v>0</v>
      </c>
      <c r="E17" s="169">
        <f t="shared" si="0"/>
        <v>8350.66</v>
      </c>
    </row>
    <row r="18" spans="1:5" x14ac:dyDescent="0.2">
      <c r="A18" s="89">
        <v>3.2</v>
      </c>
      <c r="B18" s="44" t="s">
        <v>52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53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54</v>
      </c>
      <c r="C20" s="41">
        <v>8876.11</v>
      </c>
      <c r="D20" s="42">
        <v>0</v>
      </c>
      <c r="E20" s="169">
        <f t="shared" si="0"/>
        <v>8876.11</v>
      </c>
    </row>
    <row r="21" spans="1:5" ht="20.399999999999999" x14ac:dyDescent="0.2">
      <c r="A21" s="89">
        <v>4</v>
      </c>
      <c r="B21" s="45" t="s">
        <v>55</v>
      </c>
      <c r="C21" s="41">
        <v>0</v>
      </c>
      <c r="D21" s="42">
        <v>239.53</v>
      </c>
      <c r="E21" s="168">
        <f t="shared" si="0"/>
        <v>239.53</v>
      </c>
    </row>
    <row r="22" spans="1:5" ht="20.399999999999999" x14ac:dyDescent="0.2">
      <c r="A22" s="89">
        <v>5</v>
      </c>
      <c r="B22" s="45" t="s">
        <v>56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57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58</v>
      </c>
      <c r="C24" s="140">
        <f>SUM(C7:C8,C21:C23,C16)</f>
        <v>17226.77</v>
      </c>
      <c r="D24" s="140">
        <f>SUM(D7:D8,D21:D23,D16)</f>
        <v>8924.6</v>
      </c>
      <c r="E24" s="141">
        <f t="shared" si="0"/>
        <v>26151.370000000003</v>
      </c>
    </row>
    <row r="25" spans="1:5" ht="10.8" thickBot="1" x14ac:dyDescent="0.25">
      <c r="A25" s="47"/>
      <c r="B25" s="39" t="s">
        <v>59</v>
      </c>
      <c r="C25" s="39"/>
      <c r="D25" s="39"/>
      <c r="E25" s="39"/>
    </row>
    <row r="26" spans="1:5" ht="20.399999999999999" x14ac:dyDescent="0.2">
      <c r="A26" s="89">
        <v>8</v>
      </c>
      <c r="B26" s="48" t="s">
        <v>60</v>
      </c>
      <c r="C26" s="49">
        <v>0</v>
      </c>
      <c r="D26" s="50">
        <v>0</v>
      </c>
      <c r="E26" s="167">
        <f t="shared" ref="E26:E34" si="1">C26+D26</f>
        <v>0</v>
      </c>
    </row>
    <row r="27" spans="1:5" x14ac:dyDescent="0.2">
      <c r="A27" s="89">
        <v>9</v>
      </c>
      <c r="B27" s="51" t="s">
        <v>61</v>
      </c>
      <c r="C27" s="52">
        <v>5139.13</v>
      </c>
      <c r="D27" s="53">
        <v>0</v>
      </c>
      <c r="E27" s="168">
        <f t="shared" si="1"/>
        <v>5139.13</v>
      </c>
    </row>
    <row r="28" spans="1:5" x14ac:dyDescent="0.2">
      <c r="A28" s="89">
        <v>10</v>
      </c>
      <c r="B28" s="51" t="s">
        <v>62</v>
      </c>
      <c r="C28" s="52">
        <v>0</v>
      </c>
      <c r="D28" s="53">
        <v>0</v>
      </c>
      <c r="E28" s="168">
        <f t="shared" si="1"/>
        <v>0</v>
      </c>
    </row>
    <row r="29" spans="1:5" x14ac:dyDescent="0.2">
      <c r="A29" s="89">
        <v>11</v>
      </c>
      <c r="B29" s="51" t="s">
        <v>63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64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65</v>
      </c>
      <c r="C31" s="52">
        <v>0</v>
      </c>
      <c r="D31" s="53">
        <v>0</v>
      </c>
      <c r="E31" s="168">
        <f t="shared" si="1"/>
        <v>0</v>
      </c>
    </row>
    <row r="32" spans="1:5" x14ac:dyDescent="0.2">
      <c r="A32" s="89">
        <v>14</v>
      </c>
      <c r="B32" s="54" t="s">
        <v>66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67</v>
      </c>
      <c r="C33" s="142">
        <f>SUM(C26:C32)</f>
        <v>5139.13</v>
      </c>
      <c r="D33" s="143">
        <f>SUM(D26:D32)</f>
        <v>0</v>
      </c>
      <c r="E33" s="144">
        <f t="shared" si="1"/>
        <v>5139.13</v>
      </c>
    </row>
    <row r="34" spans="1:5" ht="10.8" thickBot="1" x14ac:dyDescent="0.25">
      <c r="A34" s="100">
        <v>16</v>
      </c>
      <c r="B34" s="145" t="s">
        <v>68</v>
      </c>
      <c r="C34" s="140">
        <f>C24-C33</f>
        <v>12087.64</v>
      </c>
      <c r="D34" s="146">
        <f>D24-D33</f>
        <v>8924.6</v>
      </c>
      <c r="E34" s="141">
        <f t="shared" si="1"/>
        <v>21012.239999999998</v>
      </c>
    </row>
    <row r="35" spans="1:5" ht="10.8" thickBot="1" x14ac:dyDescent="0.25">
      <c r="A35" s="94"/>
      <c r="B35" s="39" t="s">
        <v>69</v>
      </c>
      <c r="C35" s="39"/>
      <c r="D35" s="39"/>
      <c r="E35" s="39"/>
    </row>
    <row r="36" spans="1:5" x14ac:dyDescent="0.2">
      <c r="A36" s="95">
        <v>17</v>
      </c>
      <c r="B36" s="57" t="s">
        <v>70</v>
      </c>
      <c r="C36" s="147">
        <f>C37-C38</f>
        <v>0</v>
      </c>
      <c r="D36" s="148">
        <f>D37-D38</f>
        <v>0</v>
      </c>
      <c r="E36" s="167">
        <f t="shared" ref="E36:E45" si="2">C36+D36</f>
        <v>0</v>
      </c>
    </row>
    <row r="37" spans="1:5" ht="20.399999999999999" x14ac:dyDescent="0.2">
      <c r="A37" s="89">
        <v>17.100000000000001</v>
      </c>
      <c r="B37" s="58" t="s">
        <v>71</v>
      </c>
      <c r="C37" s="41">
        <v>0</v>
      </c>
      <c r="D37" s="42">
        <v>0</v>
      </c>
      <c r="E37" s="169">
        <f t="shared" si="2"/>
        <v>0</v>
      </c>
    </row>
    <row r="38" spans="1:5" ht="20.399999999999999" x14ac:dyDescent="0.2">
      <c r="A38" s="89">
        <v>17.2</v>
      </c>
      <c r="B38" s="58" t="s">
        <v>72</v>
      </c>
      <c r="C38" s="41">
        <v>0</v>
      </c>
      <c r="D38" s="42">
        <v>0</v>
      </c>
      <c r="E38" s="169">
        <f t="shared" si="2"/>
        <v>0</v>
      </c>
    </row>
    <row r="39" spans="1:5" x14ac:dyDescent="0.2">
      <c r="A39" s="89">
        <v>18</v>
      </c>
      <c r="B39" s="45" t="s">
        <v>73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74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75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76</v>
      </c>
      <c r="C42" s="52">
        <v>-8583.24</v>
      </c>
      <c r="D42" s="53">
        <v>0</v>
      </c>
      <c r="E42" s="168">
        <f t="shared" si="2"/>
        <v>-8583.24</v>
      </c>
    </row>
    <row r="43" spans="1:5" x14ac:dyDescent="0.2">
      <c r="A43" s="89">
        <v>22</v>
      </c>
      <c r="B43" s="45" t="s">
        <v>77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78</v>
      </c>
      <c r="C44" s="96">
        <v>0</v>
      </c>
      <c r="D44" s="97">
        <v>0</v>
      </c>
      <c r="E44" s="170">
        <f t="shared" si="2"/>
        <v>0</v>
      </c>
    </row>
    <row r="45" spans="1:5" ht="10.8" thickBot="1" x14ac:dyDescent="0.25">
      <c r="A45" s="95">
        <v>24</v>
      </c>
      <c r="B45" s="145" t="s">
        <v>79</v>
      </c>
      <c r="C45" s="140">
        <f>SUM(C36,C39:C44)</f>
        <v>-8583.24</v>
      </c>
      <c r="D45" s="146">
        <f>SUM(D36,D39:D44)</f>
        <v>0</v>
      </c>
      <c r="E45" s="141">
        <f t="shared" si="2"/>
        <v>-8583.24</v>
      </c>
    </row>
    <row r="46" spans="1:5" ht="10.8" thickBot="1" x14ac:dyDescent="0.25">
      <c r="A46" s="47"/>
      <c r="B46" s="39" t="s">
        <v>80</v>
      </c>
      <c r="C46" s="39"/>
      <c r="D46" s="39"/>
      <c r="E46" s="39"/>
    </row>
    <row r="47" spans="1:5" x14ac:dyDescent="0.2">
      <c r="A47" s="89">
        <v>25</v>
      </c>
      <c r="B47" s="40" t="s">
        <v>81</v>
      </c>
      <c r="C47" s="52">
        <v>0</v>
      </c>
      <c r="D47" s="53">
        <v>0</v>
      </c>
      <c r="E47" s="171">
        <f t="shared" ref="E47:E54" si="3">C47+D47</f>
        <v>0</v>
      </c>
    </row>
    <row r="48" spans="1:5" x14ac:dyDescent="0.2">
      <c r="A48" s="89">
        <v>26</v>
      </c>
      <c r="B48" s="45" t="s">
        <v>82</v>
      </c>
      <c r="C48" s="52">
        <v>4125</v>
      </c>
      <c r="D48" s="53">
        <v>0</v>
      </c>
      <c r="E48" s="172">
        <f t="shared" si="3"/>
        <v>4125</v>
      </c>
    </row>
    <row r="49" spans="1:5" x14ac:dyDescent="0.2">
      <c r="A49" s="89">
        <v>27</v>
      </c>
      <c r="B49" s="45" t="s">
        <v>83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84</v>
      </c>
      <c r="C50" s="52">
        <v>5605.69</v>
      </c>
      <c r="D50" s="53">
        <v>0</v>
      </c>
      <c r="E50" s="172">
        <f t="shared" si="3"/>
        <v>5605.69</v>
      </c>
    </row>
    <row r="51" spans="1:5" x14ac:dyDescent="0.2">
      <c r="A51" s="89">
        <v>29</v>
      </c>
      <c r="B51" s="45" t="s">
        <v>85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86</v>
      </c>
      <c r="C52" s="52">
        <v>231.93</v>
      </c>
      <c r="D52" s="53">
        <v>0</v>
      </c>
      <c r="E52" s="172">
        <f t="shared" si="3"/>
        <v>231.93</v>
      </c>
    </row>
    <row r="53" spans="1:5" x14ac:dyDescent="0.2">
      <c r="A53" s="90">
        <v>31</v>
      </c>
      <c r="B53" s="59" t="s">
        <v>87</v>
      </c>
      <c r="C53" s="149">
        <f>SUM(C47:C52)</f>
        <v>9962.619999999999</v>
      </c>
      <c r="D53" s="150">
        <f>SUM(D47:D52)</f>
        <v>0</v>
      </c>
      <c r="E53" s="173">
        <f t="shared" si="3"/>
        <v>9962.619999999999</v>
      </c>
    </row>
    <row r="54" spans="1:5" ht="10.8" thickBot="1" x14ac:dyDescent="0.25">
      <c r="A54" s="95">
        <v>32</v>
      </c>
      <c r="B54" s="151" t="s">
        <v>88</v>
      </c>
      <c r="C54" s="152">
        <f>C45-C53</f>
        <v>-18545.86</v>
      </c>
      <c r="D54" s="153">
        <f>D45-D53</f>
        <v>0</v>
      </c>
      <c r="E54" s="154">
        <f t="shared" si="3"/>
        <v>-18545.86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89</v>
      </c>
      <c r="C56" s="157">
        <f>C34+C54</f>
        <v>-6458.2200000000012</v>
      </c>
      <c r="D56" s="158">
        <f>D34+D54</f>
        <v>8924.6</v>
      </c>
      <c r="E56" s="159">
        <f>C56+D56</f>
        <v>2466.3799999999992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90</v>
      </c>
      <c r="C58" s="64">
        <v>0</v>
      </c>
      <c r="D58" s="65"/>
      <c r="E58" s="171">
        <f>C58</f>
        <v>0</v>
      </c>
    </row>
    <row r="59" spans="1:5" ht="20.399999999999999" x14ac:dyDescent="0.2">
      <c r="A59" s="89">
        <v>35</v>
      </c>
      <c r="B59" s="45" t="s">
        <v>91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92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93</v>
      </c>
      <c r="C61" s="162">
        <f>SUM(C58:C60)</f>
        <v>0</v>
      </c>
      <c r="D61" s="70"/>
      <c r="E61" s="160">
        <f>C61</f>
        <v>0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94</v>
      </c>
      <c r="C63" s="157">
        <f>C56-C61</f>
        <v>-6458.2200000000012</v>
      </c>
      <c r="D63" s="158">
        <f>D56</f>
        <v>8924.6</v>
      </c>
      <c r="E63" s="159">
        <f>C63+D63</f>
        <v>2466.3799999999992</v>
      </c>
    </row>
    <row r="64" spans="1:5" s="77" customFormat="1" ht="10.8" thickBot="1" x14ac:dyDescent="0.25">
      <c r="A64" s="100">
        <v>39</v>
      </c>
      <c r="B64" s="74" t="s">
        <v>95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96</v>
      </c>
      <c r="C65" s="157">
        <f>C63-C64</f>
        <v>-6458.2200000000012</v>
      </c>
      <c r="D65" s="158">
        <f>D63</f>
        <v>8924.6</v>
      </c>
      <c r="E65" s="159">
        <f>C65+D65</f>
        <v>2466.3799999999992</v>
      </c>
    </row>
    <row r="66" spans="1:5" s="77" customFormat="1" ht="10.8" thickBot="1" x14ac:dyDescent="0.25">
      <c r="A66" s="100">
        <v>41</v>
      </c>
      <c r="B66" s="79" t="s">
        <v>97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98</v>
      </c>
      <c r="C67" s="165">
        <f>C65+C66</f>
        <v>-6458.2200000000012</v>
      </c>
      <c r="D67" s="165">
        <f>D65</f>
        <v>8924.6</v>
      </c>
      <c r="E67" s="161">
        <f>C67+D67</f>
        <v>2466.3799999999992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106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/>
  </sheetViews>
  <sheetFormatPr defaultColWidth="9.109375" defaultRowHeight="12" customHeight="1" x14ac:dyDescent="0.2"/>
  <cols>
    <col min="1" max="1" width="9.109375" style="102"/>
    <col min="2" max="2" width="66.441406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0</v>
      </c>
      <c r="B1" s="113" t="s">
        <v>107</v>
      </c>
      <c r="C1" s="101"/>
    </row>
    <row r="2" spans="1:3" ht="12" customHeight="1" x14ac:dyDescent="0.3">
      <c r="A2" s="87" t="s">
        <v>1</v>
      </c>
      <c r="B2" s="114">
        <v>43190</v>
      </c>
      <c r="C2" s="103"/>
    </row>
    <row r="3" spans="1:3" ht="12" customHeight="1" thickBot="1" x14ac:dyDescent="0.35">
      <c r="A3" s="104"/>
      <c r="B3" s="105" t="s">
        <v>101</v>
      </c>
      <c r="C3" s="106"/>
    </row>
    <row r="4" spans="1:3" ht="12" customHeight="1" x14ac:dyDescent="0.3">
      <c r="A4" s="187" t="s">
        <v>99</v>
      </c>
      <c r="B4" s="188"/>
      <c r="C4" s="189"/>
    </row>
    <row r="5" spans="1:3" ht="12" customHeight="1" x14ac:dyDescent="0.3">
      <c r="A5" s="107">
        <v>1</v>
      </c>
      <c r="B5" s="185" t="s">
        <v>108</v>
      </c>
      <c r="C5" s="186"/>
    </row>
    <row r="6" spans="1:3" ht="12" customHeight="1" x14ac:dyDescent="0.3">
      <c r="A6" s="107">
        <v>2</v>
      </c>
      <c r="B6" s="185" t="s">
        <v>113</v>
      </c>
      <c r="C6" s="186"/>
    </row>
    <row r="7" spans="1:3" ht="12" customHeight="1" x14ac:dyDescent="0.3">
      <c r="A7" s="107">
        <v>3</v>
      </c>
      <c r="B7" s="185" t="s">
        <v>109</v>
      </c>
      <c r="C7" s="186"/>
    </row>
    <row r="8" spans="1:3" ht="12" customHeight="1" x14ac:dyDescent="0.3">
      <c r="A8" s="107">
        <v>4</v>
      </c>
      <c r="B8" s="185"/>
      <c r="C8" s="186"/>
    </row>
    <row r="9" spans="1:3" ht="12" customHeight="1" x14ac:dyDescent="0.3">
      <c r="A9" s="107">
        <v>5</v>
      </c>
      <c r="B9" s="185"/>
      <c r="C9" s="186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0" t="s">
        <v>100</v>
      </c>
      <c r="B11" s="191"/>
      <c r="C11" s="192"/>
    </row>
    <row r="12" spans="1:3" ht="12" customHeight="1" x14ac:dyDescent="0.3">
      <c r="A12" s="107">
        <v>1</v>
      </c>
      <c r="B12" s="185" t="s">
        <v>110</v>
      </c>
      <c r="C12" s="186"/>
    </row>
    <row r="13" spans="1:3" ht="12" customHeight="1" x14ac:dyDescent="0.3">
      <c r="A13" s="107">
        <v>2</v>
      </c>
      <c r="B13" s="185"/>
      <c r="C13" s="186"/>
    </row>
    <row r="14" spans="1:3" ht="12" customHeight="1" x14ac:dyDescent="0.3">
      <c r="A14" s="107">
        <v>3</v>
      </c>
      <c r="B14" s="185"/>
      <c r="C14" s="186"/>
    </row>
    <row r="15" spans="1:3" ht="12" customHeight="1" x14ac:dyDescent="0.3">
      <c r="A15" s="107">
        <v>4</v>
      </c>
      <c r="B15" s="185"/>
      <c r="C15" s="186"/>
    </row>
    <row r="16" spans="1:3" ht="12" customHeight="1" x14ac:dyDescent="0.3">
      <c r="A16" s="107">
        <v>5</v>
      </c>
      <c r="B16" s="185"/>
      <c r="C16" s="186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2" t="s">
        <v>103</v>
      </c>
      <c r="B18" s="183"/>
      <c r="C18" s="184"/>
    </row>
    <row r="19" spans="1:4" ht="12" customHeight="1" x14ac:dyDescent="0.3">
      <c r="A19" s="107"/>
      <c r="B19" s="109" t="s">
        <v>104</v>
      </c>
      <c r="C19" s="119" t="s">
        <v>105</v>
      </c>
    </row>
    <row r="20" spans="1:4" ht="12" customHeight="1" x14ac:dyDescent="0.3">
      <c r="A20" s="107">
        <v>1</v>
      </c>
      <c r="B20" s="108" t="s">
        <v>111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2" t="s">
        <v>102</v>
      </c>
      <c r="B31" s="183"/>
      <c r="C31" s="183"/>
      <c r="D31" s="180"/>
    </row>
    <row r="32" spans="1:4" ht="12" customHeight="1" x14ac:dyDescent="0.3">
      <c r="A32" s="107"/>
      <c r="B32" s="109" t="s">
        <v>104</v>
      </c>
      <c r="C32" s="119" t="s">
        <v>105</v>
      </c>
    </row>
    <row r="33" spans="1:3" ht="12" customHeight="1" x14ac:dyDescent="0.3">
      <c r="A33" s="107">
        <v>1</v>
      </c>
      <c r="B33" s="109" t="s">
        <v>108</v>
      </c>
      <c r="C33" s="193">
        <v>0.1</v>
      </c>
    </row>
    <row r="34" spans="1:3" ht="12" customHeight="1" x14ac:dyDescent="0.3">
      <c r="A34" s="107">
        <v>2</v>
      </c>
      <c r="B34" s="109" t="s">
        <v>112</v>
      </c>
      <c r="C34" s="193">
        <v>0.1</v>
      </c>
    </row>
    <row r="35" spans="1:3" ht="12" customHeight="1" x14ac:dyDescent="0.3">
      <c r="A35" s="107">
        <v>3</v>
      </c>
      <c r="B35" s="109" t="s">
        <v>110</v>
      </c>
      <c r="C35" s="193">
        <v>0.2</v>
      </c>
    </row>
    <row r="36" spans="1:3" ht="12" customHeight="1" x14ac:dyDescent="0.3">
      <c r="A36" s="107">
        <v>4</v>
      </c>
      <c r="B36" s="109" t="s">
        <v>109</v>
      </c>
      <c r="C36" s="193">
        <v>0.6</v>
      </c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1" t="s">
        <v>106</v>
      </c>
      <c r="C44" s="181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2018-05-31T07:36:58Z</dcterms:modified>
</cp:coreProperties>
</file>