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My Drive\Techno Group\TechnoCredit\კროს კრედიტი (მისო)\ანგარიშგებები\2025\03 Mar\"/>
    </mc:Choice>
  </mc:AlternateContent>
  <xr:revisionPtr revIDLastSave="0" documentId="13_ncr:1_{AD93F9B6-97B8-45D7-8A1C-E506438C4B78}" xr6:coauthVersionLast="37" xr6:coauthVersionMax="37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8" l="1"/>
  <c r="E24" i="8"/>
  <c r="E23" i="8"/>
  <c r="E22" i="8"/>
  <c r="E21" i="8"/>
  <c r="E20" i="8"/>
  <c r="E17" i="8"/>
  <c r="E16" i="8"/>
  <c r="E15" i="8"/>
  <c r="E14" i="8"/>
  <c r="E13" i="8"/>
  <c r="E12" i="8"/>
  <c r="E10" i="8"/>
  <c r="E9" i="8"/>
  <c r="E8" i="8"/>
  <c r="E7" i="8"/>
  <c r="E29" i="8" l="1"/>
  <c r="E30" i="8"/>
  <c r="E31" i="8"/>
  <c r="E32" i="8"/>
  <c r="E33" i="8"/>
  <c r="E28" i="8"/>
  <c r="C36" i="9" l="1"/>
  <c r="D36" i="9"/>
  <c r="C11" i="8" l="1"/>
  <c r="D11" i="8"/>
  <c r="D18" i="8" s="1"/>
  <c r="C18" i="8" l="1"/>
  <c r="E11" i="8"/>
  <c r="D8" i="9"/>
  <c r="C8" i="9"/>
  <c r="C26" i="8" l="1"/>
  <c r="E66" i="9" l="1"/>
  <c r="E64" i="9"/>
  <c r="C61" i="9"/>
  <c r="E61" i="9" s="1"/>
  <c r="E60" i="9"/>
  <c r="E59" i="9"/>
  <c r="E58" i="9"/>
  <c r="D53" i="9"/>
  <c r="E52" i="9"/>
  <c r="E51" i="9"/>
  <c r="E50" i="9"/>
  <c r="E49" i="9"/>
  <c r="E48" i="9"/>
  <c r="C53" i="9"/>
  <c r="D45" i="9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E20" i="9"/>
  <c r="E19" i="9"/>
  <c r="E18" i="9"/>
  <c r="E17" i="9"/>
  <c r="D16" i="9"/>
  <c r="D24" i="9" s="1"/>
  <c r="C16" i="9"/>
  <c r="C24" i="9" s="1"/>
  <c r="E15" i="9"/>
  <c r="E14" i="9"/>
  <c r="E13" i="9"/>
  <c r="E12" i="9"/>
  <c r="E11" i="9"/>
  <c r="E10" i="9"/>
  <c r="E9" i="9"/>
  <c r="E8" i="9"/>
  <c r="E7" i="9"/>
  <c r="D34" i="9" l="1"/>
  <c r="E33" i="9"/>
  <c r="E16" i="9"/>
  <c r="D54" i="9"/>
  <c r="E53" i="9"/>
  <c r="C54" i="9"/>
  <c r="E45" i="9"/>
  <c r="E24" i="9"/>
  <c r="C34" i="9"/>
  <c r="E21" i="9"/>
  <c r="E36" i="9"/>
  <c r="E47" i="9"/>
  <c r="D56" i="9" l="1"/>
  <c r="D63" i="9" s="1"/>
  <c r="D65" i="9" s="1"/>
  <c r="D67" i="9" s="1"/>
  <c r="E54" i="9"/>
  <c r="E34" i="9"/>
  <c r="C56" i="9"/>
  <c r="E56" i="9" l="1"/>
  <c r="C63" i="9"/>
  <c r="E63" i="9" l="1"/>
  <c r="C65" i="9"/>
  <c r="E65" i="9" l="1"/>
  <c r="C67" i="9"/>
  <c r="E67" i="9" s="1"/>
  <c r="B2" i="8" l="1"/>
  <c r="B1" i="8"/>
  <c r="B2" i="9"/>
  <c r="B1" i="9"/>
  <c r="C34" i="8"/>
  <c r="E34" i="8" s="1"/>
  <c r="D26" i="8"/>
  <c r="E26" i="8" s="1"/>
  <c r="D35" i="8" l="1"/>
  <c r="C35" i="8"/>
  <c r="E18" i="8" l="1"/>
  <c r="E35" i="8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<sst xmlns="http://schemas.openxmlformats.org/spreadsheetml/2006/main" count="130" uniqueCount="115">
  <si>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</si>
  <si>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</si>
  <si>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</si>
  <si>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</si>
  <si>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</si>
  <si>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</si>
  <si>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</si>
  <si>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</si>
  <si>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</si>
  <si>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</si>
  <si>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</si>
  <si>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</si>
  <si>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</si>
  <si>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</si>
  <si>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</si>
  <si>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</si>
  <si>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</si>
  <si>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</si>
  <si>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</si>
  <si>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</si>
  <si>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</si>
  <si>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</si>
  <si>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</si>
  <si>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</si>
  <si>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</si>
  <si>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</si>
  <si>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</si>
  <si>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</si>
  <si>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</si>
  <si>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</si>
  <si>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</si>
  <si>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</si>
  <si>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</si>
  <si>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</si>
  <si>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</si>
  <si>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</si>
  <si>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</si>
  <si>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</si>
  <si>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</si>
  <si>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</si>
  <si>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</si>
  <si>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</si>
  <si>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</si>
  <si>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</si>
  <si>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</si>
  <si>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</si>
  <si>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</si>
  <si>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</si>
  <si>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</si>
  <si>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</si>
  <si>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</si>
  <si>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</si>
  <si>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</si>
  <si>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</si>
  <si>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</si>
  <si>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</si>
  <si>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</si>
  <si>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</si>
  <si>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</si>
  <si>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</si>
  <si>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</si>
  <si>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</si>
  <si>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</si>
  <si>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</si>
  <si>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</si>
  <si>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</si>
  <si>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</si>
  <si>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</si>
  <si>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</si>
  <si>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</si>
  <si>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</si>
  <si>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</si>
  <si>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</si>
  <si>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</si>
  <si>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</si>
  <si>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</si>
  <si>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</si>
  <si>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</si>
  <si>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</si>
  <si>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</si>
  <si>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</si>
  <si>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</si>
  <si>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</si>
  <si>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</si>
  <si>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</si>
  <si>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</si>
  <si>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</si>
  <si>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</si>
  <si>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</si>
  <si>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</si>
  <si>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</si>
  <si>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</si>
  <si>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</si>
  <si>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</si>
  <si>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</si>
  <si>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</si>
  <si>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</si>
  <si>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</si>
  <si>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</si>
  <si>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</si>
  <si>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</si>
  <si>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</si>
  <si>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</si>
  <si>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</si>
  <si>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</si>
  <si>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</si>
  <si>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</si>
  <si>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</si>
  <si>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</si>
  <si>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</si>
  <si>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</si>
  <si>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</si>
  <si>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</si>
  <si>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თეონა ჭუმბურიძე (პ/ნ 01030042786)</t>
  </si>
  <si>
    <t>შპს ჯი თი ვი ინვესთმენთს (ს/კ 405508124)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</si>
</sst>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165" fontId="8" fillId="0" borderId="20" xfId="0" applyNumberFormat="1" applyFont="1" applyBorder="1" applyAlignment="1" applyProtection="1">
      <alignment horizontal="right"/>
      <protection locked="0"/>
    </xf>
    <xf numFmtId="165" fontId="8" fillId="2" borderId="65" xfId="0" applyNumberFormat="1" applyFont="1" applyFill="1" applyBorder="1" applyProtection="1">
      <protection locked="0"/>
    </xf>
    <xf numFmtId="165" fontId="2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45747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92" t="s">
        <v>97</v>
      </c>
      <c r="B4" s="193"/>
      <c r="C4" s="194"/>
    </row>
    <row r="5" spans="1:3" ht="12" customHeight="1" x14ac:dyDescent="0.3">
      <c r="A5" s="107">
        <v>1</v>
      </c>
      <c r="B5" s="190" t="s">
        <v>110</v>
      </c>
      <c r="C5" s="191"/>
    </row>
    <row r="6" spans="1:3" ht="12" customHeight="1" x14ac:dyDescent="0.3">
      <c r="A6" s="107">
        <v>2</v>
      </c>
      <c r="B6" s="190" t="s">
        <v>109</v>
      </c>
      <c r="C6" s="191"/>
    </row>
    <row r="7" spans="1:3" ht="12" customHeight="1" x14ac:dyDescent="0.3">
      <c r="A7" s="107">
        <v>3</v>
      </c>
      <c r="B7" s="190" t="s">
        <v>113</v>
      </c>
      <c r="C7" s="191"/>
    </row>
    <row r="8" spans="1:3" ht="12" customHeight="1" x14ac:dyDescent="0.3">
      <c r="A8" s="107">
        <v>4</v>
      </c>
      <c r="B8" s="190"/>
      <c r="C8" s="191"/>
    </row>
    <row r="9" spans="1:3" ht="12" customHeight="1" x14ac:dyDescent="0.3">
      <c r="A9" s="107">
        <v>5</v>
      </c>
      <c r="B9" s="190"/>
      <c r="C9" s="191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95" t="s">
        <v>98</v>
      </c>
      <c r="B11" s="196"/>
      <c r="C11" s="197"/>
    </row>
    <row r="12" spans="1:3" ht="12" customHeight="1" x14ac:dyDescent="0.3">
      <c r="A12" s="107">
        <v>1</v>
      </c>
      <c r="B12" s="190" t="s">
        <v>111</v>
      </c>
      <c r="C12" s="191"/>
    </row>
    <row r="13" spans="1:3" ht="12" customHeight="1" x14ac:dyDescent="0.3">
      <c r="A13" s="107">
        <v>2</v>
      </c>
      <c r="B13" s="190"/>
      <c r="C13" s="191"/>
    </row>
    <row r="14" spans="1:3" ht="12" customHeight="1" x14ac:dyDescent="0.3">
      <c r="A14" s="107">
        <v>3</v>
      </c>
      <c r="B14" s="190"/>
      <c r="C14" s="191"/>
    </row>
    <row r="15" spans="1:3" ht="12" customHeight="1" x14ac:dyDescent="0.3">
      <c r="A15" s="107">
        <v>4</v>
      </c>
      <c r="B15" s="190"/>
      <c r="C15" s="191"/>
    </row>
    <row r="16" spans="1:3" ht="12" customHeight="1" x14ac:dyDescent="0.3">
      <c r="A16" s="107">
        <v>5</v>
      </c>
      <c r="B16" s="190"/>
      <c r="C16" s="191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87" t="s">
        <v>101</v>
      </c>
      <c r="B18" s="188"/>
      <c r="C18" s="189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112</v>
      </c>
      <c r="C20" s="120">
        <v>0.18</v>
      </c>
    </row>
    <row r="21" spans="1:4" ht="12" customHeight="1" x14ac:dyDescent="0.3">
      <c r="A21" s="107">
        <v>2</v>
      </c>
      <c r="B21" s="108" t="s">
        <v>114</v>
      </c>
      <c r="C21" s="120">
        <v>0.82</v>
      </c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87" t="s">
        <v>100</v>
      </c>
      <c r="B31" s="188"/>
      <c r="C31" s="188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111</v>
      </c>
      <c r="C33" s="181">
        <v>0.85599999999999998</v>
      </c>
    </row>
    <row r="34" spans="1:3" ht="12" customHeight="1" x14ac:dyDescent="0.3">
      <c r="A34" s="107">
        <v>2</v>
      </c>
      <c r="B34" s="109" t="s">
        <v>110</v>
      </c>
      <c r="C34" s="181">
        <v>0.108</v>
      </c>
    </row>
    <row r="35" spans="1:3" ht="12" customHeight="1" x14ac:dyDescent="0.3">
      <c r="A35" s="107">
        <v>3</v>
      </c>
      <c r="B35" s="109"/>
      <c r="C35" s="181"/>
    </row>
    <row r="36" spans="1:3" ht="12" customHeight="1" x14ac:dyDescent="0.3">
      <c r="A36" s="107">
        <v>4</v>
      </c>
      <c r="B36" s="109"/>
      <c r="C36" s="181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6" t="s">
        <v>104</v>
      </c>
      <c r="C44" s="186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Normal="100" zoomScaleSheetLayoutView="100" workbookViewId="0"/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33203125" style="3" customWidth="1"/>
    <col min="4" max="4" width="13.664062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45747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0</v>
      </c>
      <c r="D7" s="123">
        <v>0</v>
      </c>
      <c r="E7" s="129">
        <f t="shared" ref="E7:E17" si="0">C7+D7</f>
        <v>0</v>
      </c>
      <c r="F7" s="15"/>
    </row>
    <row r="8" spans="1:6" ht="12" customHeight="1" x14ac:dyDescent="0.2">
      <c r="A8" s="16">
        <v>2</v>
      </c>
      <c r="B8" s="17" t="s">
        <v>10</v>
      </c>
      <c r="C8" s="124">
        <v>125796.18999999999</v>
      </c>
      <c r="D8" s="124">
        <v>82.864110999999994</v>
      </c>
      <c r="E8" s="129">
        <f t="shared" si="0"/>
        <v>125879.05411099999</v>
      </c>
      <c r="F8" s="15"/>
    </row>
    <row r="9" spans="1:6" ht="12" customHeight="1" x14ac:dyDescent="0.2">
      <c r="A9" s="16">
        <v>3</v>
      </c>
      <c r="B9" s="88" t="s">
        <v>11</v>
      </c>
      <c r="C9" s="133">
        <v>6628448.3500000061</v>
      </c>
      <c r="D9" s="133">
        <v>0</v>
      </c>
      <c r="E9" s="129">
        <f t="shared" si="0"/>
        <v>6628448.3500000061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-176950.89</v>
      </c>
      <c r="D10" s="134">
        <v>0</v>
      </c>
      <c r="E10" s="135">
        <f t="shared" si="0"/>
        <v>-176950.89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6451497.4600000065</v>
      </c>
      <c r="D11" s="124">
        <f>D9+D10</f>
        <v>0</v>
      </c>
      <c r="E11" s="130">
        <f t="shared" si="0"/>
        <v>6451497.4600000065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124029.57</v>
      </c>
      <c r="D13" s="124">
        <v>2.9558577807620168E-12</v>
      </c>
      <c r="E13" s="130">
        <f t="shared" si="0"/>
        <v>124029.57</v>
      </c>
    </row>
    <row r="14" spans="1:6" ht="12" customHeight="1" x14ac:dyDescent="0.2">
      <c r="A14" s="16">
        <v>6</v>
      </c>
      <c r="B14" s="17" t="s">
        <v>16</v>
      </c>
      <c r="C14" s="124">
        <v>104200</v>
      </c>
      <c r="D14" s="178"/>
      <c r="E14" s="130">
        <f t="shared" si="0"/>
        <v>104200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83">
        <v>19388.05</v>
      </c>
      <c r="D16" s="178"/>
      <c r="E16" s="130">
        <f t="shared" si="0"/>
        <v>19388.05</v>
      </c>
    </row>
    <row r="17" spans="1:6" ht="12" customHeight="1" x14ac:dyDescent="0.2">
      <c r="A17" s="16">
        <v>9</v>
      </c>
      <c r="B17" s="17" t="s">
        <v>19</v>
      </c>
      <c r="C17" s="124">
        <v>156435.82</v>
      </c>
      <c r="D17" s="124">
        <v>0</v>
      </c>
      <c r="E17" s="130">
        <f t="shared" si="0"/>
        <v>156435.82</v>
      </c>
    </row>
    <row r="18" spans="1:6" ht="12" customHeight="1" thickBot="1" x14ac:dyDescent="0.25">
      <c r="A18" s="13">
        <v>10</v>
      </c>
      <c r="B18" s="18" t="s">
        <v>20</v>
      </c>
      <c r="C18" s="125">
        <f>SUM(C7:C8,C11:C17)</f>
        <v>6981347.0900000073</v>
      </c>
      <c r="D18" s="125">
        <f>SUM(D7:D8,D11:D17)</f>
        <v>82.86411100000295</v>
      </c>
      <c r="E18" s="131">
        <f t="shared" ref="E18" si="1">C18+D18</f>
        <v>6981429.954111007</v>
      </c>
    </row>
    <row r="19" spans="1:6" ht="12" customHeight="1" thickBot="1" x14ac:dyDescent="0.25">
      <c r="A19" s="9"/>
      <c r="B19" s="10" t="s">
        <v>21</v>
      </c>
      <c r="C19" s="11"/>
      <c r="D19" s="11"/>
      <c r="E19" s="12"/>
    </row>
    <row r="20" spans="1:6" ht="12" customHeight="1" x14ac:dyDescent="0.2">
      <c r="A20" s="13">
        <v>11</v>
      </c>
      <c r="B20" s="14" t="s">
        <v>22</v>
      </c>
      <c r="C20" s="123">
        <v>4507767.59</v>
      </c>
      <c r="D20" s="123">
        <v>0</v>
      </c>
      <c r="E20" s="129">
        <f t="shared" ref="E20:E25" si="2">C20+D20</f>
        <v>4507767.59</v>
      </c>
    </row>
    <row r="21" spans="1:6" ht="12" customHeight="1" x14ac:dyDescent="0.2">
      <c r="A21" s="16">
        <v>12</v>
      </c>
      <c r="B21" s="17" t="s">
        <v>23</v>
      </c>
      <c r="C21" s="124">
        <v>520000</v>
      </c>
      <c r="D21" s="124">
        <v>0</v>
      </c>
      <c r="E21" s="130">
        <f t="shared" si="2"/>
        <v>520000</v>
      </c>
    </row>
    <row r="22" spans="1:6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f t="shared" si="2"/>
        <v>0</v>
      </c>
    </row>
    <row r="23" spans="1:6" ht="12" customHeight="1" x14ac:dyDescent="0.2">
      <c r="A23" s="13">
        <v>14</v>
      </c>
      <c r="B23" s="17" t="s">
        <v>25</v>
      </c>
      <c r="C23" s="124">
        <v>0</v>
      </c>
      <c r="D23" s="124">
        <v>0</v>
      </c>
      <c r="E23" s="130">
        <f t="shared" si="2"/>
        <v>0</v>
      </c>
    </row>
    <row r="24" spans="1:6" ht="12" customHeight="1" x14ac:dyDescent="0.2">
      <c r="A24" s="16">
        <v>15</v>
      </c>
      <c r="B24" s="17" t="s">
        <v>26</v>
      </c>
      <c r="C24" s="124">
        <v>181494.16767300002</v>
      </c>
      <c r="D24" s="124">
        <v>0</v>
      </c>
      <c r="E24" s="130">
        <f t="shared" si="2"/>
        <v>181494.16767300002</v>
      </c>
    </row>
    <row r="25" spans="1:6" ht="12" customHeight="1" x14ac:dyDescent="0.2">
      <c r="A25" s="16">
        <v>16</v>
      </c>
      <c r="B25" s="17" t="s">
        <v>105</v>
      </c>
      <c r="C25" s="184">
        <v>500000</v>
      </c>
      <c r="D25" s="124">
        <v>0</v>
      </c>
      <c r="E25" s="130">
        <f t="shared" si="2"/>
        <v>500000</v>
      </c>
    </row>
    <row r="26" spans="1:6" ht="12" customHeight="1" thickBot="1" x14ac:dyDescent="0.25">
      <c r="A26" s="13">
        <v>17</v>
      </c>
      <c r="B26" s="18" t="s">
        <v>27</v>
      </c>
      <c r="C26" s="125">
        <f>SUM(C20:C25)</f>
        <v>5709261.757673</v>
      </c>
      <c r="D26" s="125">
        <f>SUM(D20:D25)</f>
        <v>0</v>
      </c>
      <c r="E26" s="131">
        <f t="shared" ref="E26" si="3">C26+D26</f>
        <v>5709261.757673</v>
      </c>
    </row>
    <row r="27" spans="1:6" ht="12" customHeight="1" thickBot="1" x14ac:dyDescent="0.25">
      <c r="A27" s="9"/>
      <c r="B27" s="10" t="s">
        <v>28</v>
      </c>
      <c r="C27" s="11"/>
      <c r="D27" s="11"/>
      <c r="E27" s="12"/>
    </row>
    <row r="28" spans="1:6" ht="12" customHeight="1" x14ac:dyDescent="0.2">
      <c r="A28" s="13">
        <v>18</v>
      </c>
      <c r="B28" s="19" t="s">
        <v>29</v>
      </c>
      <c r="C28" s="123">
        <v>1000000</v>
      </c>
      <c r="D28" s="178"/>
      <c r="E28" s="129">
        <f>C28+D28</f>
        <v>1000000</v>
      </c>
    </row>
    <row r="29" spans="1:6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ref="E29:E34" si="4">C29+D29</f>
        <v>0</v>
      </c>
    </row>
    <row r="30" spans="1:6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4"/>
        <v>0</v>
      </c>
    </row>
    <row r="31" spans="1:6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4"/>
        <v>0</v>
      </c>
    </row>
    <row r="32" spans="1:6" ht="12" customHeight="1" x14ac:dyDescent="0.2">
      <c r="A32" s="16">
        <v>22</v>
      </c>
      <c r="B32" s="20" t="s">
        <v>32</v>
      </c>
      <c r="C32" s="124">
        <v>272168.19643800682</v>
      </c>
      <c r="D32" s="178"/>
      <c r="E32" s="130">
        <f t="shared" si="4"/>
        <v>272168.19643800682</v>
      </c>
      <c r="F32" s="185"/>
    </row>
    <row r="33" spans="1:6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4"/>
        <v>0</v>
      </c>
      <c r="F33" s="185"/>
    </row>
    <row r="34" spans="1:6" ht="12" customHeight="1" thickBot="1" x14ac:dyDescent="0.25">
      <c r="A34" s="21">
        <v>24</v>
      </c>
      <c r="B34" s="18" t="s">
        <v>34</v>
      </c>
      <c r="C34" s="125">
        <f>SUM(C28:C33)</f>
        <v>1272168.1964380068</v>
      </c>
      <c r="D34" s="178"/>
      <c r="E34" s="131">
        <f t="shared" si="4"/>
        <v>1272168.1964380068</v>
      </c>
    </row>
    <row r="35" spans="1:6" ht="12" customHeight="1" thickBot="1" x14ac:dyDescent="0.25">
      <c r="A35" s="127">
        <v>25</v>
      </c>
      <c r="B35" s="128" t="s">
        <v>35</v>
      </c>
      <c r="C35" s="126">
        <f>C26+C34</f>
        <v>6981429.954111007</v>
      </c>
      <c r="D35" s="126">
        <f>D26</f>
        <v>0</v>
      </c>
      <c r="E35" s="132">
        <f>C35+D35</f>
        <v>6981429.954111007</v>
      </c>
    </row>
    <row r="36" spans="1:6" ht="12" customHeight="1" x14ac:dyDescent="0.2">
      <c r="A36" s="2"/>
      <c r="B36" s="2"/>
      <c r="C36" s="22"/>
      <c r="D36" s="22"/>
      <c r="E36" s="22"/>
    </row>
    <row r="37" spans="1:6" ht="12" customHeight="1" x14ac:dyDescent="0.2">
      <c r="A37" s="2"/>
      <c r="B37" s="2"/>
      <c r="C37" s="2"/>
      <c r="D37" s="2"/>
      <c r="E37" s="2"/>
    </row>
    <row r="38" spans="1:6" ht="12" customHeight="1" x14ac:dyDescent="0.2">
      <c r="A38" s="2"/>
      <c r="B38" s="2"/>
      <c r="C38" s="23"/>
      <c r="D38" s="24"/>
      <c r="E38" s="2"/>
    </row>
    <row r="39" spans="1:6" ht="12" customHeight="1" x14ac:dyDescent="0.2">
      <c r="A39" s="2"/>
      <c r="B39" s="2" t="s">
        <v>104</v>
      </c>
      <c r="C39" s="2"/>
      <c r="D39" s="25"/>
      <c r="E39" s="2"/>
    </row>
    <row r="40" spans="1:6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45747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661880.6</v>
      </c>
      <c r="D8" s="137">
        <f>SUM(D9:D15)</f>
        <v>0</v>
      </c>
      <c r="E8" s="168">
        <f t="shared" si="0"/>
        <v>661880.6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661880.6</v>
      </c>
      <c r="D13" s="42">
        <v>0</v>
      </c>
      <c r="E13" s="169">
        <f t="shared" si="0"/>
        <v>661880.6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8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9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9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104773.75000000001</v>
      </c>
      <c r="D21" s="42">
        <v>0</v>
      </c>
      <c r="E21" s="168">
        <f t="shared" si="0"/>
        <v>104773.75000000001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766654.35</v>
      </c>
      <c r="D24" s="140">
        <f>SUM(D7:D8,D21:D23,D16)</f>
        <v>0</v>
      </c>
      <c r="E24" s="141">
        <f t="shared" si="0"/>
        <v>766654.35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139760.99</v>
      </c>
      <c r="D26" s="50">
        <v>0</v>
      </c>
      <c r="E26" s="167">
        <f t="shared" ref="E26:E34" si="1">C26+D26</f>
        <v>139760.99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27787.39</v>
      </c>
      <c r="D28" s="53">
        <v>0</v>
      </c>
      <c r="E28" s="168">
        <f t="shared" si="1"/>
        <v>27787.39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27945.21</v>
      </c>
      <c r="D31" s="53">
        <v>0</v>
      </c>
      <c r="E31" s="168">
        <f t="shared" si="1"/>
        <v>27945.21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195493.59</v>
      </c>
      <c r="D33" s="143">
        <f>SUM(D26:D32)</f>
        <v>0</v>
      </c>
      <c r="E33" s="144">
        <f t="shared" si="1"/>
        <v>195493.59</v>
      </c>
    </row>
    <row r="34" spans="1:5" ht="10.8" thickBot="1" x14ac:dyDescent="0.25">
      <c r="A34" s="100">
        <v>16</v>
      </c>
      <c r="B34" s="145" t="s">
        <v>66</v>
      </c>
      <c r="C34" s="140">
        <f>C24-C33</f>
        <v>571160.76</v>
      </c>
      <c r="D34" s="146">
        <f>D24-D33</f>
        <v>0</v>
      </c>
      <c r="E34" s="141">
        <f t="shared" si="1"/>
        <v>571160.76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42974.460000000006</v>
      </c>
      <c r="D36" s="148">
        <f>D37-D38</f>
        <v>0</v>
      </c>
      <c r="E36" s="167">
        <f t="shared" ref="E36:E45" si="2">C36+D36</f>
        <v>42974.460000000006</v>
      </c>
    </row>
    <row r="37" spans="1:5" ht="20.399999999999999" x14ac:dyDescent="0.2">
      <c r="A37" s="89">
        <v>17.100000000000001</v>
      </c>
      <c r="B37" s="58" t="s">
        <v>69</v>
      </c>
      <c r="C37" s="41">
        <v>73825.460000000006</v>
      </c>
      <c r="D37" s="42">
        <v>0</v>
      </c>
      <c r="E37" s="169">
        <f t="shared" si="2"/>
        <v>73825.460000000006</v>
      </c>
    </row>
    <row r="38" spans="1:5" ht="20.399999999999999" x14ac:dyDescent="0.2">
      <c r="A38" s="89">
        <v>17.2</v>
      </c>
      <c r="B38" s="58" t="s">
        <v>70</v>
      </c>
      <c r="C38" s="41">
        <v>30851</v>
      </c>
      <c r="D38" s="42">
        <v>0</v>
      </c>
      <c r="E38" s="169">
        <f t="shared" si="2"/>
        <v>30851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0</v>
      </c>
      <c r="D41" s="53">
        <v>0</v>
      </c>
      <c r="E41" s="168">
        <f t="shared" si="2"/>
        <v>0</v>
      </c>
    </row>
    <row r="42" spans="1:5" x14ac:dyDescent="0.2">
      <c r="A42" s="89">
        <v>21</v>
      </c>
      <c r="B42" s="45" t="s">
        <v>74</v>
      </c>
      <c r="C42" s="52">
        <v>-2.1399999999999988</v>
      </c>
      <c r="D42" s="53">
        <v>0</v>
      </c>
      <c r="E42" s="168">
        <f t="shared" si="2"/>
        <v>-2.1399999999999988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34581.090000000004</v>
      </c>
      <c r="D44" s="97">
        <v>0</v>
      </c>
      <c r="E44" s="170">
        <f t="shared" si="2"/>
        <v>34581.090000000004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77553.41</v>
      </c>
      <c r="D45" s="146">
        <f>SUM(D36,D39:D44)</f>
        <v>0</v>
      </c>
      <c r="E45" s="141">
        <f t="shared" si="2"/>
        <v>77553.41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8062.5</v>
      </c>
      <c r="D47" s="53">
        <v>0</v>
      </c>
      <c r="E47" s="171">
        <f t="shared" ref="E47:E54" si="3">C47+D47</f>
        <v>8062.5</v>
      </c>
    </row>
    <row r="48" spans="1:5" x14ac:dyDescent="0.2">
      <c r="A48" s="89">
        <v>26</v>
      </c>
      <c r="B48" s="45" t="s">
        <v>80</v>
      </c>
      <c r="C48" s="52">
        <v>112745.95</v>
      </c>
      <c r="D48" s="53">
        <v>0</v>
      </c>
      <c r="E48" s="172">
        <f t="shared" si="3"/>
        <v>112745.95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27532.3</v>
      </c>
      <c r="D50" s="53">
        <v>0</v>
      </c>
      <c r="E50" s="172">
        <f t="shared" si="3"/>
        <v>27532.3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119459.47</v>
      </c>
      <c r="D52" s="53">
        <v>0</v>
      </c>
      <c r="E52" s="172">
        <f t="shared" si="3"/>
        <v>119459.47</v>
      </c>
    </row>
    <row r="53" spans="1:5" x14ac:dyDescent="0.2">
      <c r="A53" s="90">
        <v>31</v>
      </c>
      <c r="B53" s="59" t="s">
        <v>85</v>
      </c>
      <c r="C53" s="149">
        <f>SUM(C47:C52)</f>
        <v>267800.21999999997</v>
      </c>
      <c r="D53" s="150">
        <f>SUM(D47:D52)</f>
        <v>0</v>
      </c>
      <c r="E53" s="173">
        <f t="shared" si="3"/>
        <v>267800.21999999997</v>
      </c>
    </row>
    <row r="54" spans="1:5" ht="10.8" thickBot="1" x14ac:dyDescent="0.25">
      <c r="A54" s="95">
        <v>32</v>
      </c>
      <c r="B54" s="151" t="s">
        <v>86</v>
      </c>
      <c r="C54" s="152">
        <f>C45-C53</f>
        <v>-190246.80999999997</v>
      </c>
      <c r="D54" s="153">
        <f>D45-D53</f>
        <v>0</v>
      </c>
      <c r="E54" s="154">
        <f t="shared" si="3"/>
        <v>-190246.80999999997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380913.95000000007</v>
      </c>
      <c r="D56" s="158">
        <f>D34+D54</f>
        <v>0</v>
      </c>
      <c r="E56" s="159">
        <f>C56+D56</f>
        <v>380913.95000000007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63699.994395997099</v>
      </c>
      <c r="D58" s="65"/>
      <c r="E58" s="171">
        <f>C58</f>
        <v>63699.994395997099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63699.994395997099</v>
      </c>
      <c r="D61" s="70"/>
      <c r="E61" s="160">
        <f>C61</f>
        <v>63699.994395997099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317213.95560400299</v>
      </c>
      <c r="D63" s="158">
        <f>D56</f>
        <v>0</v>
      </c>
      <c r="E63" s="159">
        <f>C63+D63</f>
        <v>317213.95560400299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317213.95560400299</v>
      </c>
      <c r="D65" s="158">
        <f>D63</f>
        <v>0</v>
      </c>
      <c r="E65" s="159">
        <f>C65+D65</f>
        <v>317213.95560400299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317213.95560400299</v>
      </c>
      <c r="D67" s="165">
        <f>D65</f>
        <v>0</v>
      </c>
      <c r="E67" s="161">
        <f>C67+D67</f>
        <v>317213.95560400299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2025-04-14T20:08:26Z</dcterms:modified>
</cp:coreProperties>
</file>